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Ex1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yo\Cs-Kant\CS\Classes\2019-Fall\Probability\"/>
    </mc:Choice>
  </mc:AlternateContent>
  <xr:revisionPtr revIDLastSave="0" documentId="13_ncr:1_{728FCE30-9B64-4B43-822F-EEB5C6395231}" xr6:coauthVersionLast="45" xr6:coauthVersionMax="45" xr10:uidLastSave="{00000000-0000-0000-0000-000000000000}"/>
  <bookViews>
    <workbookView xWindow="-120" yWindow="-120" windowWidth="25440" windowHeight="15390" firstSheet="2" activeTab="12" xr2:uid="{F159C71F-F1ED-4813-8DC1-124C98B0563D}"/>
  </bookViews>
  <sheets>
    <sheet name="misguiding" sheetId="1" r:id="rId1"/>
    <sheet name="원호" sheetId="2" r:id="rId2"/>
    <sheet name="막대그래프" sheetId="3" r:id="rId3"/>
    <sheet name="p.52" sheetId="4" r:id="rId4"/>
    <sheet name="p.53" sheetId="6" r:id="rId5"/>
    <sheet name="p.54" sheetId="5" r:id="rId6"/>
    <sheet name="histogram" sheetId="7" r:id="rId7"/>
    <sheet name="p.74" sheetId="9" r:id="rId8"/>
    <sheet name="datainput" sheetId="11" r:id="rId9"/>
    <sheet name="discriptive stats" sheetId="12" r:id="rId10"/>
    <sheet name="variance calc" sheetId="13" r:id="rId11"/>
    <sheet name="var eg2" sheetId="14" r:id="rId12"/>
    <sheet name="Sheet8" sheetId="15" r:id="rId13"/>
  </sheets>
  <definedNames>
    <definedName name="_xlchart.v1.0" hidden="1">histogram!$A$2:$A$6</definedName>
    <definedName name="_xlchart.v1.1" hidden="1">histogram!$B$2:$B$6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5" l="1"/>
  <c r="C3" i="15"/>
  <c r="C2" i="15"/>
  <c r="D2" i="15"/>
  <c r="B5" i="15"/>
  <c r="C4" i="15" s="1"/>
  <c r="B13" i="14"/>
  <c r="B12" i="14"/>
  <c r="B14" i="14" s="1"/>
  <c r="K6" i="13"/>
  <c r="K5" i="13"/>
  <c r="K4" i="13"/>
  <c r="K3" i="13"/>
  <c r="K2" i="13"/>
  <c r="K7" i="13" s="1"/>
  <c r="L7" i="13" s="1"/>
  <c r="M7" i="13" s="1"/>
  <c r="J9" i="13"/>
  <c r="J7" i="13"/>
  <c r="B7" i="13"/>
  <c r="B9" i="13" s="1"/>
  <c r="A41" i="12" l="1"/>
  <c r="A42" i="12" s="1"/>
  <c r="A43" i="12" s="1"/>
  <c r="A44" i="12" s="1"/>
  <c r="A45" i="12" s="1"/>
  <c r="A46" i="12" s="1"/>
  <c r="A47" i="12" s="1"/>
  <c r="B53" i="12"/>
  <c r="B52" i="12"/>
  <c r="B51" i="12"/>
  <c r="B50" i="12"/>
  <c r="B49" i="12"/>
  <c r="B48" i="12"/>
  <c r="B36" i="12"/>
  <c r="B33" i="12"/>
  <c r="B37" i="12"/>
  <c r="B35" i="12"/>
  <c r="B34" i="12"/>
  <c r="B32" i="12"/>
  <c r="B31" i="12"/>
  <c r="B30" i="12"/>
  <c r="B13" i="11"/>
  <c r="E4" i="11"/>
  <c r="E5" i="11" s="1"/>
  <c r="D4" i="11"/>
  <c r="C4" i="11"/>
  <c r="B4" i="11"/>
  <c r="E3" i="11"/>
  <c r="D4" i="9" l="1"/>
  <c r="D5" i="9" s="1"/>
  <c r="D6" i="9" s="1"/>
  <c r="D7" i="9" s="1"/>
  <c r="D3" i="9"/>
  <c r="D6" i="5" l="1"/>
  <c r="C6" i="5" s="1"/>
  <c r="D5" i="5"/>
  <c r="C5" i="5" s="1"/>
  <c r="D4" i="5"/>
  <c r="C4" i="5" s="1"/>
  <c r="D3" i="5"/>
  <c r="C3" i="5" s="1"/>
  <c r="D2" i="5"/>
  <c r="C2" i="5" s="1"/>
</calcChain>
</file>

<file path=xl/sharedStrings.xml><?xml version="1.0" encoding="utf-8"?>
<sst xmlns="http://schemas.openxmlformats.org/spreadsheetml/2006/main" count="127" uniqueCount="82">
  <si>
    <t>Month</t>
    <phoneticPr fontId="1" type="noConversion"/>
  </si>
  <si>
    <t>Profit</t>
    <phoneticPr fontId="1" type="noConversion"/>
  </si>
  <si>
    <t>Cat</t>
    <phoneticPr fontId="1" type="noConversion"/>
  </si>
  <si>
    <t>Sports</t>
    <phoneticPr fontId="1" type="noConversion"/>
  </si>
  <si>
    <t>Strategy</t>
    <phoneticPr fontId="1" type="noConversion"/>
  </si>
  <si>
    <t>Action</t>
    <phoneticPr fontId="1" type="noConversion"/>
  </si>
  <si>
    <t>Shooting</t>
    <phoneticPr fontId="1" type="noConversion"/>
  </si>
  <si>
    <t>Etc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</si>
  <si>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</si>
  <si>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</si>
  <si>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</si>
  <si>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</si>
  <si>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</si>
  <si>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Genre</t>
    <phoneticPr fontId="1" type="noConversion"/>
  </si>
  <si>
    <t>Satisfaction</t>
    <phoneticPr fontId="1" type="noConversion"/>
  </si>
  <si>
    <t>noSat</t>
    <phoneticPr fontId="1" type="noConversion"/>
  </si>
  <si>
    <t>Total</t>
    <phoneticPr fontId="1" type="noConversion"/>
  </si>
  <si>
    <t>perc.sat</t>
    <phoneticPr fontId="1" type="noConversion"/>
  </si>
  <si>
    <t>score</t>
    <phoneticPr fontId="1" type="noConversion"/>
  </si>
  <si>
    <t>freq</t>
    <phoneticPr fontId="1" type="noConversion"/>
  </si>
  <si>
    <t>0-199</t>
    <phoneticPr fontId="1" type="noConversion"/>
  </si>
  <si>
    <t>200-399</t>
    <phoneticPr fontId="1" type="noConversion"/>
  </si>
  <si>
    <t>400-599</t>
    <phoneticPr fontId="1" type="noConversion"/>
  </si>
  <si>
    <t>600-799</t>
    <phoneticPr fontId="1" type="noConversion"/>
  </si>
  <si>
    <t>800-999</t>
    <phoneticPr fontId="1" type="noConversion"/>
  </si>
  <si>
    <t>0-1</t>
    <phoneticPr fontId="1" type="noConversion"/>
  </si>
  <si>
    <t>1-3</t>
    <phoneticPr fontId="1" type="noConversion"/>
  </si>
  <si>
    <t>3-5</t>
    <phoneticPr fontId="1" type="noConversion"/>
  </si>
  <si>
    <t>5-10</t>
    <phoneticPr fontId="1" type="noConversion"/>
  </si>
  <si>
    <t>10-24</t>
    <phoneticPr fontId="1" type="noConversion"/>
  </si>
  <si>
    <t>0</t>
    <phoneticPr fontId="1" type="noConversion"/>
  </si>
  <si>
    <t>hour</t>
    <phoneticPr fontId="1" type="noConversion"/>
  </si>
  <si>
    <t>upper</t>
    <phoneticPr fontId="1" type="noConversion"/>
  </si>
  <si>
    <t>accumulated freq</t>
    <phoneticPr fontId="1" type="noConversion"/>
  </si>
  <si>
    <t>age</t>
  </si>
  <si>
    <t>freq</t>
  </si>
  <si>
    <t>mean</t>
    <phoneticPr fontId="1" type="noConversion"/>
  </si>
  <si>
    <t>age</t>
    <phoneticPr fontId="1" type="noConversion"/>
  </si>
  <si>
    <t>ser</t>
    <phoneticPr fontId="1" type="noConversion"/>
  </si>
  <si>
    <t>value</t>
  </si>
  <si>
    <t>median</t>
    <phoneticPr fontId="1" type="noConversion"/>
  </si>
  <si>
    <t>mode</t>
    <phoneticPr fontId="1" type="noConversion"/>
  </si>
  <si>
    <t>value</t>
    <phoneticPr fontId="1" type="noConversion"/>
  </si>
  <si>
    <t>1st q</t>
    <phoneticPr fontId="1" type="noConversion"/>
  </si>
  <si>
    <t>3rd q</t>
    <phoneticPr fontId="1" type="noConversion"/>
  </si>
  <si>
    <t>range</t>
    <phoneticPr fontId="1" type="noConversion"/>
  </si>
  <si>
    <t>min</t>
    <phoneticPr fontId="1" type="noConversion"/>
  </si>
  <si>
    <t>max</t>
    <phoneticPr fontId="1" type="noConversion"/>
  </si>
  <si>
    <t>X</t>
  </si>
  <si>
    <t>score</t>
  </si>
  <si>
    <t>squared value</t>
  </si>
  <si>
    <t>X1</t>
  </si>
  <si>
    <t>X2</t>
  </si>
  <si>
    <t>X3</t>
  </si>
  <si>
    <t>X4</t>
  </si>
  <si>
    <t>X5</t>
  </si>
  <si>
    <t>total</t>
  </si>
  <si>
    <t>Mean, Variance</t>
  </si>
  <si>
    <t>6/4 = 1.5</t>
  </si>
  <si>
    <t>n</t>
  </si>
  <si>
    <t>Edit</t>
  </si>
  <si>
    <t>ds</t>
  </si>
  <si>
    <t>ds</t>
    <phoneticPr fontId="1" type="noConversion"/>
  </si>
  <si>
    <t xml:space="preserve">deviation </t>
    <phoneticPr fontId="1" type="noConversion"/>
  </si>
  <si>
    <t>3-4=</t>
    <phoneticPr fontId="1" type="noConversion"/>
  </si>
  <si>
    <t>4-4=</t>
    <phoneticPr fontId="1" type="noConversion"/>
  </si>
  <si>
    <t>6-4=</t>
    <phoneticPr fontId="1" type="noConversion"/>
  </si>
  <si>
    <t>note: You guess each value with the mean value of the X</t>
    <phoneticPr fontId="1" type="noConversion"/>
  </si>
  <si>
    <t>note: which means "error"</t>
    <phoneticPr fontId="1" type="noConversion"/>
  </si>
  <si>
    <t>note: therefore, sum of square value of error is SS part</t>
    <phoneticPr fontId="1" type="noConversion"/>
  </si>
  <si>
    <t>Xi</t>
  </si>
  <si>
    <t>ds2</t>
  </si>
  <si>
    <t>sum</t>
  </si>
  <si>
    <t>N</t>
  </si>
  <si>
    <t>var</t>
  </si>
  <si>
    <t>green</t>
    <phoneticPr fontId="1" type="noConversion"/>
  </si>
  <si>
    <t>black</t>
    <phoneticPr fontId="1" type="noConversion"/>
  </si>
  <si>
    <t>red</t>
    <phoneticPr fontId="1" type="noConversion"/>
  </si>
  <si>
    <t>all outcome</t>
    <phoneticPr fontId="1" type="noConversion"/>
  </si>
  <si>
    <t>P(black or red)</t>
    <phoneticPr fontId="1" type="noConversion"/>
  </si>
  <si>
    <t>prob</t>
    <phoneticPr fontId="1" type="noConversion"/>
  </si>
  <si>
    <t>outcome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</si>
</sst>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quotePrefix="1">
      <alignment vertical="center"/>
    </xf>
    <xf numFmtId="176" fontId="0" fillId="0" borderId="0" xfId="0" quotePrefix="1" applyNumberForma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misguiding!$B$1</c:f>
              <c:strCache>
                <c:ptCount val="1"/>
                <c:pt idx="0">
                  <c:v>Profit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misguiding!$A$2:$A$7</c:f>
              <c:numCache>
                <c:formatCode>General</c:formatCode>
                <c:ptCount val="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</c:numCache>
            </c:numRef>
          </c:xVal>
          <c:yVal>
            <c:numRef>
              <c:f>misguiding!$B$2:$B$7</c:f>
              <c:numCache>
                <c:formatCode>General</c:formatCode>
                <c:ptCount val="6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2.1</c:v>
                </c:pt>
                <c:pt idx="4">
                  <c:v>2.2999999999999998</c:v>
                </c:pt>
                <c:pt idx="5">
                  <c:v>2.4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63-4D17-8725-5E1BE87BA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766680"/>
        <c:axId val="574763400"/>
      </c:scatterChart>
      <c:valAx>
        <c:axId val="574766680"/>
        <c:scaling>
          <c:orientation val="minMax"/>
          <c:min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74763400"/>
        <c:crosses val="autoZero"/>
        <c:crossBetween val="midCat"/>
      </c:valAx>
      <c:valAx>
        <c:axId val="57476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74766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p.74!$D$1</c:f>
              <c:strCache>
                <c:ptCount val="1"/>
                <c:pt idx="0">
                  <c:v>accumulated freq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p.74!$A$2:$A$7</c:f>
              <c:strCache>
                <c:ptCount val="6"/>
                <c:pt idx="0">
                  <c:v>0</c:v>
                </c:pt>
                <c:pt idx="1">
                  <c:v>0-1</c:v>
                </c:pt>
                <c:pt idx="2">
                  <c:v>1-3</c:v>
                </c:pt>
                <c:pt idx="3">
                  <c:v>3-5</c:v>
                </c:pt>
                <c:pt idx="4">
                  <c:v>5-10</c:v>
                </c:pt>
                <c:pt idx="5">
                  <c:v>10-24</c:v>
                </c:pt>
              </c:strCache>
            </c:strRef>
          </c:cat>
          <c:val>
            <c:numRef>
              <c:f>p.74!$D$2:$D$7</c:f>
              <c:numCache>
                <c:formatCode>General</c:formatCode>
                <c:ptCount val="6"/>
                <c:pt idx="0">
                  <c:v>0</c:v>
                </c:pt>
                <c:pt idx="1">
                  <c:v>4300</c:v>
                </c:pt>
                <c:pt idx="2">
                  <c:v>11200</c:v>
                </c:pt>
                <c:pt idx="3">
                  <c:v>16100</c:v>
                </c:pt>
                <c:pt idx="4">
                  <c:v>18100</c:v>
                </c:pt>
                <c:pt idx="5">
                  <c:v>20200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8-4483-A0EB-CFCECA271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499632"/>
        <c:axId val="541502256"/>
      </c:lineChart>
      <c:catAx>
        <c:axId val="54149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1502256"/>
        <c:crosses val="autoZero"/>
        <c:auto val="1"/>
        <c:lblAlgn val="ctr"/>
        <c:lblOffset val="100"/>
        <c:noMultiLvlLbl val="0"/>
      </c:catAx>
      <c:valAx>
        <c:axId val="54150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149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6.2306918783823328E-2"/>
          <c:y val="0.11682062555393349"/>
          <c:w val="0.91663100358808525"/>
          <c:h val="0.79929002142465988"/>
        </c:manualLayout>
      </c:layout>
      <c:scatterChart>
        <c:scatterStyle val="lineMarker"/>
        <c:varyColors val="0"/>
        <c:ser>
          <c:idx val="0"/>
          <c:order val="0"/>
          <c:tx>
            <c:strRef>
              <c:f>misguiding!$B$1</c:f>
              <c:strCache>
                <c:ptCount val="1"/>
                <c:pt idx="0">
                  <c:v>Profit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misguiding!$A$2:$A$7</c:f>
              <c:numCache>
                <c:formatCode>General</c:formatCode>
                <c:ptCount val="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</c:numCache>
            </c:numRef>
          </c:xVal>
          <c:yVal>
            <c:numRef>
              <c:f>misguiding!$B$2:$B$7</c:f>
              <c:numCache>
                <c:formatCode>General</c:formatCode>
                <c:ptCount val="6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2.1</c:v>
                </c:pt>
                <c:pt idx="4">
                  <c:v>2.2999999999999998</c:v>
                </c:pt>
                <c:pt idx="5">
                  <c:v>2.4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2A-41BB-B64A-7A68CB0EA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625688"/>
        <c:axId val="575621424"/>
      </c:scatterChart>
      <c:valAx>
        <c:axId val="575625688"/>
        <c:scaling>
          <c:orientation val="minMax"/>
          <c:min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75621424"/>
        <c:crosses val="autoZero"/>
        <c:crossBetween val="midCat"/>
      </c:valAx>
      <c:valAx>
        <c:axId val="575621424"/>
        <c:scaling>
          <c:orientation val="minMax"/>
          <c:max val="2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75625688"/>
        <c:crosses val="autoZero"/>
        <c:crossBetween val="midCat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3200"/>
              <a:t>Profit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원호!$B$1</c:f>
              <c:strCache>
                <c:ptCount val="1"/>
                <c:pt idx="0">
                  <c:v>Profit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EA-4C01-B1EB-88AABB61B5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EA-4C01-B1EB-88AABB61B5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EA-4C01-B1EB-88AABB61B5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EA-4C01-B1EB-88AABB61B52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FEA-4C01-B1EB-88AABB61B524}"/>
              </c:ext>
            </c:extLst>
          </c:dPt>
          <c:cat>
            <c:strRef>
              <c:f>원호!$A$2:$A$6</c:f>
              <c:strCache>
                <c:ptCount val="5"/>
                <c:pt idx="0">
                  <c:v>Sports</c:v>
                </c:pt>
                <c:pt idx="1">
                  <c:v>Strategy</c:v>
                </c:pt>
                <c:pt idx="2">
                  <c:v>Action</c:v>
                </c:pt>
                <c:pt idx="3">
                  <c:v>Shooting</c:v>
                </c:pt>
                <c:pt idx="4">
                  <c:v>Etc</c:v>
                </c:pt>
              </c:strCache>
            </c:strRef>
          </c:cat>
          <c:val>
            <c:numRef>
              <c:f>원호!$B$2:$B$6</c:f>
              <c:numCache>
                <c:formatCode>General</c:formatCode>
                <c:ptCount val="5"/>
                <c:pt idx="0">
                  <c:v>27500</c:v>
                </c:pt>
                <c:pt idx="1">
                  <c:v>11500</c:v>
                </c:pt>
                <c:pt idx="2">
                  <c:v>6000</c:v>
                </c:pt>
                <c:pt idx="3">
                  <c:v>3500</c:v>
                </c:pt>
                <c:pt idx="4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3A-44D4-AB8E-F97B526D3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8715672626522"/>
          <c:y val="0.92981307607565222"/>
          <c:w val="0.47438688019007619"/>
          <c:h val="5.98842859622907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5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2400" baseline="0"/>
              <a:t>Profit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5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막대그래프!$B$1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막대그래프!$A$2:$A$6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막대그래프!$B$2:$B$6</c:f>
              <c:numCache>
                <c:formatCode>General</c:formatCode>
                <c:ptCount val="5"/>
                <c:pt idx="0">
                  <c:v>1000</c:v>
                </c:pt>
                <c:pt idx="1">
                  <c:v>5000</c:v>
                </c:pt>
                <c:pt idx="2">
                  <c:v>7500</c:v>
                </c:pt>
                <c:pt idx="3">
                  <c:v>8000</c:v>
                </c:pt>
                <c:pt idx="4">
                  <c:v>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8-49A6-BD12-2B654DE3D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559648"/>
        <c:axId val="479560304"/>
      </c:barChart>
      <c:catAx>
        <c:axId val="47955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9560304"/>
        <c:crosses val="autoZero"/>
        <c:auto val="0"/>
        <c:lblAlgn val="ctr"/>
        <c:lblOffset val="100"/>
        <c:noMultiLvlLbl val="0"/>
      </c:catAx>
      <c:valAx>
        <c:axId val="47956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955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막대그래프!$B$1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막대그래프!$A$2:$A$6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막대그래프!$B$2:$B$6</c:f>
              <c:numCache>
                <c:formatCode>General</c:formatCode>
                <c:ptCount val="5"/>
                <c:pt idx="0">
                  <c:v>1000</c:v>
                </c:pt>
                <c:pt idx="1">
                  <c:v>5000</c:v>
                </c:pt>
                <c:pt idx="2">
                  <c:v>7500</c:v>
                </c:pt>
                <c:pt idx="3">
                  <c:v>8000</c:v>
                </c:pt>
                <c:pt idx="4">
                  <c:v>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9-4195-8B32-B6E85A964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3467624"/>
        <c:axId val="483467952"/>
      </c:barChart>
      <c:catAx>
        <c:axId val="483467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83467952"/>
        <c:crosses val="autoZero"/>
        <c:auto val="1"/>
        <c:lblAlgn val="ctr"/>
        <c:lblOffset val="100"/>
        <c:noMultiLvlLbl val="0"/>
      </c:catAx>
      <c:valAx>
        <c:axId val="483467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83467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500" baseline="0"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p.52!$B$1</c:f>
              <c:strCache>
                <c:ptCount val="1"/>
                <c:pt idx="0">
                  <c:v>Satisfaction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p.52!$A$2:$A$6</c:f>
              <c:strCache>
                <c:ptCount val="5"/>
                <c:pt idx="0">
                  <c:v>Sports</c:v>
                </c:pt>
                <c:pt idx="1">
                  <c:v>Strategy</c:v>
                </c:pt>
                <c:pt idx="2">
                  <c:v>Action</c:v>
                </c:pt>
                <c:pt idx="3">
                  <c:v>Shooting</c:v>
                </c:pt>
                <c:pt idx="4">
                  <c:v>Etc</c:v>
                </c:pt>
              </c:strCache>
            </c:strRef>
          </c:cat>
          <c:val>
            <c:numRef>
              <c:f>p.52!$B$2:$B$6</c:f>
              <c:numCache>
                <c:formatCode>General</c:formatCode>
                <c:ptCount val="5"/>
                <c:pt idx="0">
                  <c:v>99</c:v>
                </c:pt>
                <c:pt idx="1">
                  <c:v>90</c:v>
                </c:pt>
                <c:pt idx="2">
                  <c:v>85</c:v>
                </c:pt>
                <c:pt idx="3">
                  <c:v>95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7-4999-AFB0-6117EFAE0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45058392"/>
        <c:axId val="545061344"/>
      </c:barChart>
      <c:catAx>
        <c:axId val="545058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5061344"/>
        <c:crosses val="autoZero"/>
        <c:auto val="1"/>
        <c:lblAlgn val="ctr"/>
        <c:lblOffset val="100"/>
        <c:noMultiLvlLbl val="0"/>
      </c:catAx>
      <c:valAx>
        <c:axId val="54506134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5058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p.54!$B$1</c:f>
              <c:strCache>
                <c:ptCount val="1"/>
                <c:pt idx="0">
                  <c:v>Satisfaction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p.54!$A$2:$A$6</c:f>
              <c:strCache>
                <c:ptCount val="5"/>
                <c:pt idx="0">
                  <c:v>Sports</c:v>
                </c:pt>
                <c:pt idx="1">
                  <c:v>Strategy</c:v>
                </c:pt>
                <c:pt idx="2">
                  <c:v>Action</c:v>
                </c:pt>
                <c:pt idx="3">
                  <c:v>Shooting</c:v>
                </c:pt>
                <c:pt idx="4">
                  <c:v>Etc</c:v>
                </c:pt>
              </c:strCache>
            </c:strRef>
          </c:cat>
          <c:val>
            <c:numRef>
              <c:f>p.54!$B$2:$B$6</c:f>
              <c:numCache>
                <c:formatCode>General</c:formatCode>
                <c:ptCount val="5"/>
                <c:pt idx="0">
                  <c:v>25000</c:v>
                </c:pt>
                <c:pt idx="1">
                  <c:v>9000</c:v>
                </c:pt>
                <c:pt idx="2">
                  <c:v>4000</c:v>
                </c:pt>
                <c:pt idx="3">
                  <c:v>2700</c:v>
                </c:pt>
                <c:pt idx="4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D-4FDD-8E13-6405ABF3C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10067184"/>
        <c:axId val="610071120"/>
      </c:barChart>
      <c:catAx>
        <c:axId val="6100671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10071120"/>
        <c:crosses val="autoZero"/>
        <c:auto val="1"/>
        <c:lblAlgn val="ctr"/>
        <c:lblOffset val="100"/>
        <c:noMultiLvlLbl val="0"/>
      </c:catAx>
      <c:valAx>
        <c:axId val="6100711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1006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sat/dissatisfied users frequency by genre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p.54!$B$1</c:f>
              <c:strCache>
                <c:ptCount val="1"/>
                <c:pt idx="0">
                  <c:v>Satisfaction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p.54!$A$2:$A$6</c:f>
              <c:strCache>
                <c:ptCount val="5"/>
                <c:pt idx="0">
                  <c:v>Sports</c:v>
                </c:pt>
                <c:pt idx="1">
                  <c:v>Strategy</c:v>
                </c:pt>
                <c:pt idx="2">
                  <c:v>Action</c:v>
                </c:pt>
                <c:pt idx="3">
                  <c:v>Shooting</c:v>
                </c:pt>
                <c:pt idx="4">
                  <c:v>Etc</c:v>
                </c:pt>
              </c:strCache>
            </c:strRef>
          </c:cat>
          <c:val>
            <c:numRef>
              <c:f>p.54!$B$2:$B$6</c:f>
              <c:numCache>
                <c:formatCode>General</c:formatCode>
                <c:ptCount val="5"/>
                <c:pt idx="0">
                  <c:v>25000</c:v>
                </c:pt>
                <c:pt idx="1">
                  <c:v>9000</c:v>
                </c:pt>
                <c:pt idx="2">
                  <c:v>4000</c:v>
                </c:pt>
                <c:pt idx="3">
                  <c:v>2700</c:v>
                </c:pt>
                <c:pt idx="4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0-4283-89D8-26A2371D484A}"/>
            </c:ext>
          </c:extLst>
        </c:ser>
        <c:ser>
          <c:idx val="1"/>
          <c:order val="1"/>
          <c:tx>
            <c:strRef>
              <c:f>p.54!$C$1</c:f>
              <c:strCache>
                <c:ptCount val="1"/>
                <c:pt idx="0">
                  <c:v>noSat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p.54!$A$2:$A$6</c:f>
              <c:strCache>
                <c:ptCount val="5"/>
                <c:pt idx="0">
                  <c:v>Sports</c:v>
                </c:pt>
                <c:pt idx="1">
                  <c:v>Strategy</c:v>
                </c:pt>
                <c:pt idx="2">
                  <c:v>Action</c:v>
                </c:pt>
                <c:pt idx="3">
                  <c:v>Shooting</c:v>
                </c:pt>
                <c:pt idx="4">
                  <c:v>Etc</c:v>
                </c:pt>
              </c:strCache>
            </c:strRef>
          </c:cat>
          <c:val>
            <c:numRef>
              <c:f>p.54!$C$2:$C$6</c:f>
              <c:numCache>
                <c:formatCode>General</c:formatCode>
                <c:ptCount val="5"/>
                <c:pt idx="0">
                  <c:v>253</c:v>
                </c:pt>
                <c:pt idx="1">
                  <c:v>1000</c:v>
                </c:pt>
                <c:pt idx="2">
                  <c:v>706</c:v>
                </c:pt>
                <c:pt idx="3">
                  <c:v>142</c:v>
                </c:pt>
                <c:pt idx="4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E0-4283-89D8-26A2371D4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9734984"/>
        <c:axId val="539741872"/>
      </c:barChart>
      <c:catAx>
        <c:axId val="5397349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39741872"/>
        <c:crosses val="autoZero"/>
        <c:auto val="1"/>
        <c:lblAlgn val="ctr"/>
        <c:lblOffset val="100"/>
        <c:noMultiLvlLbl val="0"/>
      </c:catAx>
      <c:valAx>
        <c:axId val="53974187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39734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sat/dissatisfied users frequency by genre</a:t>
            </a:r>
            <a:endParaRPr lang="ko-KR"/>
          </a:p>
        </c:rich>
      </c:tx>
      <c:layout>
        <c:manualLayout>
          <c:xMode val="edge"/>
          <c:yMode val="edge"/>
          <c:x val="0.22382156797130337"/>
          <c:y val="0.70259472204004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p.54!$B$1</c:f>
              <c:strCache>
                <c:ptCount val="1"/>
                <c:pt idx="0">
                  <c:v>Satisfaction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p.54!$A$2:$A$6</c:f>
              <c:strCache>
                <c:ptCount val="5"/>
                <c:pt idx="0">
                  <c:v>Sports</c:v>
                </c:pt>
                <c:pt idx="1">
                  <c:v>Strategy</c:v>
                </c:pt>
                <c:pt idx="2">
                  <c:v>Action</c:v>
                </c:pt>
                <c:pt idx="3">
                  <c:v>Shooting</c:v>
                </c:pt>
                <c:pt idx="4">
                  <c:v>Etc</c:v>
                </c:pt>
              </c:strCache>
            </c:strRef>
          </c:cat>
          <c:val>
            <c:numRef>
              <c:f>p.54!$B$2:$B$6</c:f>
              <c:numCache>
                <c:formatCode>General</c:formatCode>
                <c:ptCount val="5"/>
                <c:pt idx="0">
                  <c:v>25000</c:v>
                </c:pt>
                <c:pt idx="1">
                  <c:v>9000</c:v>
                </c:pt>
                <c:pt idx="2">
                  <c:v>4000</c:v>
                </c:pt>
                <c:pt idx="3">
                  <c:v>2700</c:v>
                </c:pt>
                <c:pt idx="4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D-4627-8627-C21D0CC97CD5}"/>
            </c:ext>
          </c:extLst>
        </c:ser>
        <c:ser>
          <c:idx val="1"/>
          <c:order val="1"/>
          <c:tx>
            <c:strRef>
              <c:f>p.54!$C$1</c:f>
              <c:strCache>
                <c:ptCount val="1"/>
                <c:pt idx="0">
                  <c:v>noSat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p.54!$A$2:$A$6</c:f>
              <c:strCache>
                <c:ptCount val="5"/>
                <c:pt idx="0">
                  <c:v>Sports</c:v>
                </c:pt>
                <c:pt idx="1">
                  <c:v>Strategy</c:v>
                </c:pt>
                <c:pt idx="2">
                  <c:v>Action</c:v>
                </c:pt>
                <c:pt idx="3">
                  <c:v>Shooting</c:v>
                </c:pt>
                <c:pt idx="4">
                  <c:v>Etc</c:v>
                </c:pt>
              </c:strCache>
            </c:strRef>
          </c:cat>
          <c:val>
            <c:numRef>
              <c:f>p.54!$C$2:$C$6</c:f>
              <c:numCache>
                <c:formatCode>General</c:formatCode>
                <c:ptCount val="5"/>
                <c:pt idx="0">
                  <c:v>253</c:v>
                </c:pt>
                <c:pt idx="1">
                  <c:v>1000</c:v>
                </c:pt>
                <c:pt idx="2">
                  <c:v>706</c:v>
                </c:pt>
                <c:pt idx="3">
                  <c:v>142</c:v>
                </c:pt>
                <c:pt idx="4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9D-4627-8627-C21D0CC9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1837992"/>
        <c:axId val="411842256"/>
      </c:barChart>
      <c:catAx>
        <c:axId val="411837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1842256"/>
        <c:crosses val="autoZero"/>
        <c:auto val="1"/>
        <c:lblAlgn val="ctr"/>
        <c:lblOffset val="100"/>
        <c:noMultiLvlLbl val="0"/>
      </c:catAx>
      <c:valAx>
        <c:axId val="41184225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183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rich>
          <a:bodyPr vertOverflow="overflow" horzOverflow="overflow" wrap="square" lIns="0" tIns="0" rIns="0" bIns="0"/>
          <a:lstStyle/>
          <a:p>
            <a:pPr algn="ctr" rtl="0">
              <a:defRPr sz="2400" b="0" i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altLang="ko-KR" sz="2400"/>
              <a:t>Score frequency</a:t>
            </a:r>
            <a:endParaRPr lang="ko-KR" altLang="en-US" sz="2400"/>
          </a:p>
        </cx:rich>
      </cx:tx>
    </cx:title>
    <cx:plotArea>
      <cx:plotAreaRegion>
        <cx:series layoutId="clusteredColumn" uniqueId="{C06E1F4A-D8CA-49CA-825F-EBE3F49A7FF3}">
          <cx:dataId val="0"/>
          <cx:layoutPr>
            <cx:aggregation/>
          </cx:layoutPr>
        </cx:series>
      </cx:plotAreaRegion>
      <cx:axis id="0">
        <cx:catScaling gapWidth="0"/>
        <cx:tickLabels/>
        <cx:txPr>
          <a:bodyPr vertOverflow="overflow" horzOverflow="overflow" wrap="square" lIns="0" tIns="0" rIns="0" bIns="0"/>
          <a:lstStyle/>
          <a:p>
            <a:pPr algn="ctr" rtl="0">
              <a:defRPr sz="2400" b="0" i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ko-KR" altLang="en-US" sz="2400"/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2400" b="0" i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ko-KR" altLang="en-US" sz="2400"/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290511</xdr:colOff>
      <xdr:row>7</xdr:row>
      <xdr:rowOff>166687</xdr:rowOff>
    </xdr:from>
    <xdr:to>
      <xdr:col>10</xdr:col>
      <xdr:colOff>371475</xdr:colOff>
      <xdr:row>25</xdr:row>
      <xdr:rowOff>190501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775214-94CF-4278-9ED2-E8533DAEC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509586</xdr:colOff>
      <xdr:row>7</xdr:row>
      <xdr:rowOff>152399</xdr:rowOff>
    </xdr:from>
    <xdr:to>
      <xdr:col>19</xdr:col>
      <xdr:colOff>590549</xdr:colOff>
      <xdr:row>25</xdr:row>
      <xdr:rowOff>200024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328057-D443-4732-8A1B-2E15068D3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385762</xdr:colOff>
      <xdr:row>0</xdr:row>
      <xdr:rowOff>149678</xdr:rowOff>
    </xdr:from>
    <xdr:to>
      <xdr:col>14</xdr:col>
      <xdr:colOff>639536</xdr:colOff>
      <xdr:row>29</xdr:row>
      <xdr:rowOff>149678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96C05D-6261-4896-B74C-8010AFA6B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7</xdr:row>
      <xdr:rowOff>66675</xdr:rowOff>
    </xdr:from>
    <xdr:to>
      <xdr:col>9</xdr:col>
      <xdr:colOff>57150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151952-05A5-4E95-8787-7723CB0F8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28</xdr:row>
      <xdr:rowOff>61912</xdr:rowOff>
    </xdr:from>
    <xdr:to>
      <xdr:col>9</xdr:col>
      <xdr:colOff>57150</xdr:colOff>
      <xdr:row>47</xdr:row>
      <xdr:rowOff>161926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3B9897-795A-4FCE-84A4-2F9CC3925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423861</xdr:colOff>
      <xdr:row>7</xdr:row>
      <xdr:rowOff>23813</xdr:rowOff>
    </xdr:from>
    <xdr:to>
      <xdr:col>10</xdr:col>
      <xdr:colOff>228600</xdr:colOff>
      <xdr:row>29</xdr:row>
      <xdr:rowOff>171451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D50D1F-7847-44BF-A05C-04DB6643F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</xdr:row>
      <xdr:rowOff>209549</xdr:rowOff>
    </xdr:from>
    <xdr:to>
      <xdr:col>9</xdr:col>
      <xdr:colOff>504825</xdr:colOff>
      <xdr:row>28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B07581-9DB3-4CAB-A642-154FB052C9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7</xdr:row>
      <xdr:rowOff>14287</xdr:rowOff>
    </xdr:from>
    <xdr:to>
      <xdr:col>18</xdr:col>
      <xdr:colOff>219076</xdr:colOff>
      <xdr:row>25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F4CBEB-BBC8-4E9B-846A-0F089CF2D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323849</xdr:colOff>
      <xdr:row>26</xdr:row>
      <xdr:rowOff>80962</xdr:rowOff>
    </xdr:from>
    <xdr:to>
      <xdr:col>18</xdr:col>
      <xdr:colOff>200025</xdr:colOff>
      <xdr:row>45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B2DE978-9234-4C91-B732-D765B6AD1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6</xdr:row>
      <xdr:rowOff>166686</xdr:rowOff>
    </xdr:from>
    <xdr:to>
      <xdr:col>11</xdr:col>
      <xdr:colOff>561974</xdr:colOff>
      <xdr:row>33</xdr:row>
      <xdr:rowOff>190499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9607E4DC-159F-4E17-8865-49E682B199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499" y="1423986"/>
              <a:ext cx="7915275" cy="56816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8</xdr:row>
      <xdr:rowOff>28575</xdr:rowOff>
    </xdr:from>
    <xdr:to>
      <xdr:col>8</xdr:col>
      <xdr:colOff>133350</xdr:colOff>
      <xdr:row>24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5A6E9D-29EC-4F93-94FB-4A654E93D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3FC3-9239-498F-9890-9D51153A2665}">
  <dimension ref="A1:B7"/>
  <sheetViews>
    <sheetView zoomScale="85" zoomScaleNormal="85" workbookViewId="0">
      <selection activeCell="B7" sqref="B7"/>
    </sheetView>
  </sheetViews>
  <sheetFormatPr defaultRowHeight="16.5" x14ac:dyDescent="0.3"/>
  <sheetData>
    <row r="1" spans="1:2" x14ac:dyDescent="0.3">
      <c r="A1" t="s">
        <v>0</v>
      </c>
      <c r="B1" t="s">
        <v>1</v>
      </c>
    </row>
    <row r="2" spans="1:2" x14ac:dyDescent="0.3">
      <c r="A2">
        <v>7</v>
      </c>
      <c r="B2">
        <v>2</v>
      </c>
    </row>
    <row r="3" spans="1:2" x14ac:dyDescent="0.3">
      <c r="A3">
        <v>8</v>
      </c>
      <c r="B3">
        <v>2.1</v>
      </c>
    </row>
    <row r="4" spans="1:2" x14ac:dyDescent="0.3">
      <c r="A4">
        <v>9</v>
      </c>
      <c r="B4">
        <v>2.2000000000000002</v>
      </c>
    </row>
    <row r="5" spans="1:2" x14ac:dyDescent="0.3">
      <c r="A5">
        <v>10</v>
      </c>
      <c r="B5">
        <v>2.1</v>
      </c>
    </row>
    <row r="6" spans="1:2" x14ac:dyDescent="0.3">
      <c r="A6">
        <v>11</v>
      </c>
      <c r="B6">
        <v>2.2999999999999998</v>
      </c>
    </row>
    <row r="7" spans="1:2" x14ac:dyDescent="0.3">
      <c r="A7">
        <v>12</v>
      </c>
      <c r="B7">
        <v>2.4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B89B-0649-4D8C-BD17-1AADA812592B}">
  <dimension ref="A1:AB53"/>
  <sheetViews>
    <sheetView topLeftCell="A22" zoomScale="85" zoomScaleNormal="85" workbookViewId="0">
      <selection activeCell="C2" sqref="C2"/>
    </sheetView>
  </sheetViews>
  <sheetFormatPr defaultRowHeight="16.5" x14ac:dyDescent="0.3"/>
  <sheetData>
    <row r="1" spans="1:28" x14ac:dyDescent="0.3">
      <c r="A1" t="s">
        <v>39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</row>
    <row r="2" spans="1:28" x14ac:dyDescent="0.3">
      <c r="A2" t="s">
        <v>35</v>
      </c>
      <c r="B2">
        <v>4</v>
      </c>
      <c r="C2">
        <v>6</v>
      </c>
      <c r="D2">
        <v>4</v>
      </c>
      <c r="E2">
        <v>4</v>
      </c>
      <c r="F2">
        <v>3</v>
      </c>
      <c r="G2">
        <v>2</v>
      </c>
      <c r="H2">
        <v>1</v>
      </c>
      <c r="I2">
        <v>1</v>
      </c>
    </row>
    <row r="4" spans="1:28" x14ac:dyDescent="0.3">
      <c r="A4" t="s">
        <v>38</v>
      </c>
      <c r="B4" t="s">
        <v>42</v>
      </c>
    </row>
    <row r="5" spans="1:28" x14ac:dyDescent="0.3">
      <c r="A5">
        <v>1</v>
      </c>
      <c r="B5">
        <v>1</v>
      </c>
      <c r="D5">
        <v>1</v>
      </c>
      <c r="E5">
        <v>1</v>
      </c>
      <c r="F5">
        <v>1</v>
      </c>
      <c r="G5">
        <v>1</v>
      </c>
      <c r="H5">
        <v>2</v>
      </c>
      <c r="I5">
        <v>2</v>
      </c>
      <c r="J5">
        <v>2</v>
      </c>
      <c r="K5">
        <v>2</v>
      </c>
      <c r="L5">
        <v>2</v>
      </c>
      <c r="M5">
        <v>2</v>
      </c>
      <c r="N5">
        <v>3</v>
      </c>
      <c r="O5">
        <v>3</v>
      </c>
      <c r="P5">
        <v>3</v>
      </c>
      <c r="Q5">
        <v>3</v>
      </c>
      <c r="R5">
        <v>4</v>
      </c>
      <c r="S5">
        <v>4</v>
      </c>
      <c r="T5">
        <v>4</v>
      </c>
      <c r="U5">
        <v>4</v>
      </c>
      <c r="V5">
        <v>5</v>
      </c>
      <c r="W5">
        <v>5</v>
      </c>
      <c r="X5">
        <v>5</v>
      </c>
      <c r="Y5">
        <v>6</v>
      </c>
      <c r="Z5">
        <v>6</v>
      </c>
      <c r="AA5">
        <v>7</v>
      </c>
      <c r="AB5">
        <v>8</v>
      </c>
    </row>
    <row r="6" spans="1:28" x14ac:dyDescent="0.3">
      <c r="A6">
        <v>2</v>
      </c>
      <c r="B6">
        <v>1</v>
      </c>
    </row>
    <row r="7" spans="1:28" x14ac:dyDescent="0.3">
      <c r="A7">
        <v>3</v>
      </c>
      <c r="B7">
        <v>1</v>
      </c>
    </row>
    <row r="8" spans="1:28" x14ac:dyDescent="0.3">
      <c r="A8">
        <v>4</v>
      </c>
      <c r="B8">
        <v>1</v>
      </c>
    </row>
    <row r="9" spans="1:28" x14ac:dyDescent="0.3">
      <c r="A9">
        <v>5</v>
      </c>
      <c r="B9">
        <v>2</v>
      </c>
    </row>
    <row r="10" spans="1:28" x14ac:dyDescent="0.3">
      <c r="A10">
        <v>6</v>
      </c>
      <c r="B10">
        <v>2</v>
      </c>
    </row>
    <row r="11" spans="1:28" x14ac:dyDescent="0.3">
      <c r="A11">
        <v>7</v>
      </c>
      <c r="B11">
        <v>2</v>
      </c>
    </row>
    <row r="12" spans="1:28" x14ac:dyDescent="0.3">
      <c r="A12">
        <v>8</v>
      </c>
      <c r="B12">
        <v>2</v>
      </c>
    </row>
    <row r="13" spans="1:28" x14ac:dyDescent="0.3">
      <c r="A13">
        <v>9</v>
      </c>
      <c r="B13">
        <v>2</v>
      </c>
    </row>
    <row r="14" spans="1:28" x14ac:dyDescent="0.3">
      <c r="A14">
        <v>10</v>
      </c>
      <c r="B14">
        <v>2</v>
      </c>
    </row>
    <row r="15" spans="1:28" x14ac:dyDescent="0.3">
      <c r="A15">
        <v>11</v>
      </c>
      <c r="B15">
        <v>3</v>
      </c>
    </row>
    <row r="16" spans="1:28" x14ac:dyDescent="0.3">
      <c r="A16">
        <v>12</v>
      </c>
      <c r="B16">
        <v>3</v>
      </c>
    </row>
    <row r="17" spans="1:2" x14ac:dyDescent="0.3">
      <c r="A17">
        <v>13</v>
      </c>
      <c r="B17">
        <v>3</v>
      </c>
    </row>
    <row r="18" spans="1:2" x14ac:dyDescent="0.3">
      <c r="A18">
        <v>14</v>
      </c>
      <c r="B18">
        <v>3</v>
      </c>
    </row>
    <row r="19" spans="1:2" x14ac:dyDescent="0.3">
      <c r="A19">
        <v>15</v>
      </c>
      <c r="B19">
        <v>4</v>
      </c>
    </row>
    <row r="20" spans="1:2" x14ac:dyDescent="0.3">
      <c r="A20">
        <v>16</v>
      </c>
      <c r="B20">
        <v>4</v>
      </c>
    </row>
    <row r="21" spans="1:2" x14ac:dyDescent="0.3">
      <c r="A21">
        <v>17</v>
      </c>
      <c r="B21">
        <v>4</v>
      </c>
    </row>
    <row r="22" spans="1:2" x14ac:dyDescent="0.3">
      <c r="A22">
        <v>18</v>
      </c>
      <c r="B22">
        <v>4</v>
      </c>
    </row>
    <row r="23" spans="1:2" x14ac:dyDescent="0.3">
      <c r="A23">
        <v>19</v>
      </c>
      <c r="B23">
        <v>5</v>
      </c>
    </row>
    <row r="24" spans="1:2" x14ac:dyDescent="0.3">
      <c r="A24">
        <v>20</v>
      </c>
      <c r="B24">
        <v>5</v>
      </c>
    </row>
    <row r="25" spans="1:2" x14ac:dyDescent="0.3">
      <c r="A25">
        <v>21</v>
      </c>
      <c r="B25">
        <v>5</v>
      </c>
    </row>
    <row r="26" spans="1:2" x14ac:dyDescent="0.3">
      <c r="A26">
        <v>22</v>
      </c>
      <c r="B26">
        <v>6</v>
      </c>
    </row>
    <row r="27" spans="1:2" x14ac:dyDescent="0.3">
      <c r="A27">
        <v>23</v>
      </c>
      <c r="B27">
        <v>6</v>
      </c>
    </row>
    <row r="28" spans="1:2" x14ac:dyDescent="0.3">
      <c r="A28">
        <v>24</v>
      </c>
      <c r="B28">
        <v>7</v>
      </c>
    </row>
    <row r="29" spans="1:2" x14ac:dyDescent="0.3">
      <c r="A29">
        <v>25</v>
      </c>
      <c r="B29">
        <v>8</v>
      </c>
    </row>
    <row r="30" spans="1:2" x14ac:dyDescent="0.3">
      <c r="A30" t="s">
        <v>40</v>
      </c>
      <c r="B30">
        <f>MEDIAN(B5:B29)</f>
        <v>3</v>
      </c>
    </row>
    <row r="31" spans="1:2" x14ac:dyDescent="0.3">
      <c r="A31" t="s">
        <v>41</v>
      </c>
      <c r="B31">
        <f>MODE(B5:B29)</f>
        <v>2</v>
      </c>
    </row>
    <row r="32" spans="1:2" x14ac:dyDescent="0.3">
      <c r="A32" t="s">
        <v>36</v>
      </c>
      <c r="B32">
        <f>AVERAGE(B5:B29)</f>
        <v>3.44</v>
      </c>
    </row>
    <row r="33" spans="1:2" x14ac:dyDescent="0.3">
      <c r="A33" t="s">
        <v>46</v>
      </c>
      <c r="B33">
        <f>MIN(B5:B29)</f>
        <v>1</v>
      </c>
    </row>
    <row r="34" spans="1:2" x14ac:dyDescent="0.3">
      <c r="A34" t="s">
        <v>43</v>
      </c>
      <c r="B34">
        <f>QUARTILE(B5:B29,1)</f>
        <v>2</v>
      </c>
    </row>
    <row r="35" spans="1:2" x14ac:dyDescent="0.3">
      <c r="A35" t="s">
        <v>44</v>
      </c>
      <c r="B35">
        <f>QUARTILE(B5:B29,3)</f>
        <v>5</v>
      </c>
    </row>
    <row r="36" spans="1:2" x14ac:dyDescent="0.3">
      <c r="A36" t="s">
        <v>47</v>
      </c>
      <c r="B36">
        <f>MAX(B5:B29)</f>
        <v>8</v>
      </c>
    </row>
    <row r="37" spans="1:2" x14ac:dyDescent="0.3">
      <c r="A37" t="s">
        <v>45</v>
      </c>
      <c r="B37">
        <f>B29-B5</f>
        <v>7</v>
      </c>
    </row>
    <row r="40" spans="1:2" x14ac:dyDescent="0.3">
      <c r="A40">
        <v>1</v>
      </c>
      <c r="B40">
        <v>1</v>
      </c>
    </row>
    <row r="41" spans="1:2" x14ac:dyDescent="0.3">
      <c r="A41">
        <f>A40+1</f>
        <v>2</v>
      </c>
      <c r="B41">
        <v>2</v>
      </c>
    </row>
    <row r="42" spans="1:2" x14ac:dyDescent="0.3">
      <c r="A42">
        <f t="shared" ref="A42:A47" si="0">A41+1</f>
        <v>3</v>
      </c>
      <c r="B42">
        <v>3</v>
      </c>
    </row>
    <row r="43" spans="1:2" x14ac:dyDescent="0.3">
      <c r="A43">
        <f t="shared" si="0"/>
        <v>4</v>
      </c>
      <c r="B43">
        <v>4</v>
      </c>
    </row>
    <row r="44" spans="1:2" x14ac:dyDescent="0.3">
      <c r="A44">
        <f t="shared" si="0"/>
        <v>5</v>
      </c>
      <c r="B44">
        <v>5</v>
      </c>
    </row>
    <row r="45" spans="1:2" x14ac:dyDescent="0.3">
      <c r="A45">
        <f t="shared" si="0"/>
        <v>6</v>
      </c>
      <c r="B45">
        <v>6</v>
      </c>
    </row>
    <row r="46" spans="1:2" x14ac:dyDescent="0.3">
      <c r="A46">
        <f t="shared" si="0"/>
        <v>7</v>
      </c>
      <c r="B46">
        <v>7</v>
      </c>
    </row>
    <row r="47" spans="1:2" x14ac:dyDescent="0.3">
      <c r="A47">
        <f t="shared" si="0"/>
        <v>8</v>
      </c>
      <c r="B47">
        <v>8</v>
      </c>
    </row>
    <row r="48" spans="1:2" x14ac:dyDescent="0.3">
      <c r="A48" t="s">
        <v>40</v>
      </c>
      <c r="B48">
        <f>MEDIAN(B40:B47)</f>
        <v>4.5</v>
      </c>
    </row>
    <row r="49" spans="1:2" x14ac:dyDescent="0.3">
      <c r="A49" t="s">
        <v>43</v>
      </c>
      <c r="B49">
        <f>QUARTILE($B$40:$B$47,1)</f>
        <v>2.75</v>
      </c>
    </row>
    <row r="50" spans="1:2" x14ac:dyDescent="0.3">
      <c r="A50" t="s">
        <v>44</v>
      </c>
      <c r="B50">
        <f>QUARTILE($B$40:$B$47,3)</f>
        <v>6.25</v>
      </c>
    </row>
    <row r="51" spans="1:2" x14ac:dyDescent="0.3">
      <c r="A51" t="s">
        <v>46</v>
      </c>
      <c r="B51">
        <f>MIN(B40:B47)</f>
        <v>1</v>
      </c>
    </row>
    <row r="52" spans="1:2" x14ac:dyDescent="0.3">
      <c r="A52" t="s">
        <v>47</v>
      </c>
      <c r="B52">
        <f>MAX(B40:B47)</f>
        <v>8</v>
      </c>
    </row>
    <row r="53" spans="1:2" x14ac:dyDescent="0.3">
      <c r="A53" t="s">
        <v>36</v>
      </c>
      <c r="B53">
        <f>AVERAGE(B40:B47)</f>
        <v>4.5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A6965-A86C-4238-9765-3622EC987B49}">
  <dimension ref="A1:M13"/>
  <sheetViews>
    <sheetView workbookViewId="0">
      <selection activeCell="H21" sqref="H21"/>
    </sheetView>
  </sheetViews>
  <sheetFormatPr defaultRowHeight="16.5" x14ac:dyDescent="0.3"/>
  <cols>
    <col min="3" max="3" width="9.125" customWidth="1"/>
    <col min="4" max="4" width="7.875" customWidth="1"/>
  </cols>
  <sheetData>
    <row r="1" spans="1:13" x14ac:dyDescent="0.3">
      <c r="A1" t="s">
        <v>48</v>
      </c>
      <c r="B1" t="s">
        <v>49</v>
      </c>
      <c r="C1" t="s">
        <v>63</v>
      </c>
      <c r="D1" t="s">
        <v>62</v>
      </c>
      <c r="E1" t="s">
        <v>50</v>
      </c>
      <c r="I1" t="s">
        <v>48</v>
      </c>
      <c r="J1" t="s">
        <v>49</v>
      </c>
    </row>
    <row r="2" spans="1:13" x14ac:dyDescent="0.3">
      <c r="A2" t="s">
        <v>51</v>
      </c>
      <c r="B2">
        <v>3</v>
      </c>
      <c r="C2" t="s">
        <v>64</v>
      </c>
      <c r="D2">
        <v>-1</v>
      </c>
      <c r="E2">
        <v>1</v>
      </c>
      <c r="I2" t="s">
        <v>51</v>
      </c>
      <c r="J2">
        <v>3</v>
      </c>
      <c r="K2">
        <f>J2^2</f>
        <v>9</v>
      </c>
    </row>
    <row r="3" spans="1:13" x14ac:dyDescent="0.3">
      <c r="A3" t="s">
        <v>52</v>
      </c>
      <c r="B3">
        <v>4</v>
      </c>
      <c r="C3" t="s">
        <v>65</v>
      </c>
      <c r="D3">
        <v>0</v>
      </c>
      <c r="E3">
        <v>0</v>
      </c>
      <c r="I3" t="s">
        <v>52</v>
      </c>
      <c r="J3">
        <v>4</v>
      </c>
      <c r="K3">
        <f t="shared" ref="K3:K6" si="0">J3^2</f>
        <v>16</v>
      </c>
    </row>
    <row r="4" spans="1:13" x14ac:dyDescent="0.3">
      <c r="A4" t="s">
        <v>53</v>
      </c>
      <c r="B4">
        <v>3</v>
      </c>
      <c r="C4" t="s">
        <v>64</v>
      </c>
      <c r="D4">
        <v>-1</v>
      </c>
      <c r="E4">
        <v>1</v>
      </c>
      <c r="I4" t="s">
        <v>53</v>
      </c>
      <c r="J4">
        <v>3</v>
      </c>
      <c r="K4">
        <f t="shared" si="0"/>
        <v>9</v>
      </c>
    </row>
    <row r="5" spans="1:13" x14ac:dyDescent="0.3">
      <c r="A5" t="s">
        <v>54</v>
      </c>
      <c r="B5">
        <v>4</v>
      </c>
      <c r="C5" t="s">
        <v>65</v>
      </c>
      <c r="D5">
        <v>0</v>
      </c>
      <c r="E5">
        <v>0</v>
      </c>
      <c r="I5" t="s">
        <v>54</v>
      </c>
      <c r="J5">
        <v>4</v>
      </c>
      <c r="K5">
        <f t="shared" si="0"/>
        <v>16</v>
      </c>
    </row>
    <row r="6" spans="1:13" x14ac:dyDescent="0.3">
      <c r="A6" t="s">
        <v>55</v>
      </c>
      <c r="B6">
        <v>6</v>
      </c>
      <c r="C6" t="s">
        <v>66</v>
      </c>
      <c r="D6">
        <v>2</v>
      </c>
      <c r="E6">
        <v>4</v>
      </c>
      <c r="I6" t="s">
        <v>55</v>
      </c>
      <c r="J6">
        <v>6</v>
      </c>
      <c r="K6">
        <f t="shared" si="0"/>
        <v>36</v>
      </c>
    </row>
    <row r="7" spans="1:13" x14ac:dyDescent="0.3">
      <c r="A7" t="s">
        <v>56</v>
      </c>
      <c r="B7">
        <f>SUM(B2:B6)</f>
        <v>20</v>
      </c>
      <c r="C7">
        <v>0</v>
      </c>
      <c r="E7">
        <v>6</v>
      </c>
      <c r="I7" t="s">
        <v>56</v>
      </c>
      <c r="J7">
        <f>SUM(J2:J6)</f>
        <v>20</v>
      </c>
      <c r="K7">
        <f>SUM(K2:K6)</f>
        <v>86</v>
      </c>
      <c r="L7">
        <f>K7/K8</f>
        <v>17.2</v>
      </c>
      <c r="M7">
        <f>L7-K9</f>
        <v>1.1999999999999993</v>
      </c>
    </row>
    <row r="8" spans="1:13" x14ac:dyDescent="0.3">
      <c r="A8" t="s">
        <v>59</v>
      </c>
      <c r="B8">
        <v>5</v>
      </c>
      <c r="E8">
        <v>5</v>
      </c>
      <c r="I8" t="s">
        <v>59</v>
      </c>
      <c r="J8">
        <v>5</v>
      </c>
      <c r="K8">
        <v>5</v>
      </c>
    </row>
    <row r="9" spans="1:13" x14ac:dyDescent="0.3">
      <c r="A9" t="s">
        <v>57</v>
      </c>
      <c r="B9">
        <f>B7/B8</f>
        <v>4</v>
      </c>
      <c r="E9" t="s">
        <v>58</v>
      </c>
      <c r="I9" t="s">
        <v>57</v>
      </c>
      <c r="J9">
        <f>J7/J8</f>
        <v>4</v>
      </c>
      <c r="K9">
        <v>16</v>
      </c>
    </row>
    <row r="11" spans="1:13" x14ac:dyDescent="0.3">
      <c r="C11" t="s">
        <v>67</v>
      </c>
    </row>
    <row r="12" spans="1:13" x14ac:dyDescent="0.3">
      <c r="C12" t="s">
        <v>68</v>
      </c>
    </row>
    <row r="13" spans="1:13" x14ac:dyDescent="0.3">
      <c r="C13" t="s">
        <v>69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D33EF-C7B5-4411-9CE9-47127214480B}">
  <dimension ref="A1:O17"/>
  <sheetViews>
    <sheetView workbookViewId="0">
      <selection activeCell="J53" sqref="J53"/>
    </sheetView>
  </sheetViews>
  <sheetFormatPr defaultRowHeight="16.5" x14ac:dyDescent="0.3"/>
  <sheetData>
    <row r="1" spans="1:15" x14ac:dyDescent="0.3">
      <c r="B1" t="s">
        <v>70</v>
      </c>
      <c r="C1" t="s">
        <v>61</v>
      </c>
      <c r="D1" t="s">
        <v>71</v>
      </c>
    </row>
    <row r="2" spans="1:15" x14ac:dyDescent="0.3">
      <c r="B2">
        <v>2</v>
      </c>
      <c r="C2">
        <v>-1</v>
      </c>
      <c r="D2">
        <v>1</v>
      </c>
      <c r="F2">
        <v>2</v>
      </c>
      <c r="G2">
        <v>3</v>
      </c>
      <c r="H2">
        <v>2</v>
      </c>
      <c r="I2">
        <v>4</v>
      </c>
      <c r="J2">
        <v>5</v>
      </c>
      <c r="K2">
        <v>5</v>
      </c>
      <c r="L2">
        <v>2</v>
      </c>
      <c r="M2">
        <v>2</v>
      </c>
      <c r="N2">
        <v>4</v>
      </c>
      <c r="O2">
        <v>1</v>
      </c>
    </row>
    <row r="3" spans="1:15" x14ac:dyDescent="0.3">
      <c r="B3">
        <v>3</v>
      </c>
      <c r="C3">
        <v>0</v>
      </c>
      <c r="D3">
        <v>0</v>
      </c>
    </row>
    <row r="4" spans="1:15" x14ac:dyDescent="0.3">
      <c r="B4">
        <v>2</v>
      </c>
      <c r="C4">
        <v>-1</v>
      </c>
      <c r="D4">
        <v>1</v>
      </c>
    </row>
    <row r="5" spans="1:15" x14ac:dyDescent="0.3">
      <c r="B5">
        <v>4</v>
      </c>
      <c r="C5">
        <v>1</v>
      </c>
      <c r="D5">
        <v>1</v>
      </c>
    </row>
    <row r="6" spans="1:15" x14ac:dyDescent="0.3">
      <c r="B6">
        <v>5</v>
      </c>
      <c r="C6">
        <v>2</v>
      </c>
      <c r="D6">
        <v>4</v>
      </c>
    </row>
    <row r="7" spans="1:15" x14ac:dyDescent="0.3">
      <c r="B7">
        <v>5</v>
      </c>
      <c r="C7">
        <v>2</v>
      </c>
      <c r="D7">
        <v>4</v>
      </c>
    </row>
    <row r="8" spans="1:15" x14ac:dyDescent="0.3">
      <c r="B8">
        <v>2</v>
      </c>
      <c r="C8">
        <v>-1</v>
      </c>
      <c r="D8">
        <v>1</v>
      </c>
    </row>
    <row r="9" spans="1:15" x14ac:dyDescent="0.3">
      <c r="B9">
        <v>2</v>
      </c>
      <c r="C9">
        <v>-1</v>
      </c>
      <c r="D9">
        <v>1</v>
      </c>
    </row>
    <row r="10" spans="1:15" x14ac:dyDescent="0.3">
      <c r="B10">
        <v>4</v>
      </c>
      <c r="C10">
        <v>1</v>
      </c>
      <c r="D10">
        <v>1</v>
      </c>
    </row>
    <row r="11" spans="1:15" x14ac:dyDescent="0.3">
      <c r="B11">
        <v>1</v>
      </c>
      <c r="C11">
        <v>-2</v>
      </c>
      <c r="D11">
        <v>4</v>
      </c>
    </row>
    <row r="12" spans="1:15" x14ac:dyDescent="0.3">
      <c r="A12" t="s">
        <v>72</v>
      </c>
      <c r="B12">
        <f>SUM(B2:B11)</f>
        <v>30</v>
      </c>
      <c r="C12">
        <v>0</v>
      </c>
      <c r="D12">
        <v>18</v>
      </c>
    </row>
    <row r="13" spans="1:15" x14ac:dyDescent="0.3">
      <c r="A13" t="s">
        <v>73</v>
      </c>
      <c r="B13">
        <f>COUNT(B2:B11)</f>
        <v>10</v>
      </c>
    </row>
    <row r="14" spans="1:15" x14ac:dyDescent="0.3">
      <c r="A14" t="s">
        <v>36</v>
      </c>
      <c r="B14">
        <f>B12/B13</f>
        <v>3</v>
      </c>
    </row>
    <row r="15" spans="1:15" x14ac:dyDescent="0.3">
      <c r="A15" t="s">
        <v>74</v>
      </c>
      <c r="D15">
        <v>1.8</v>
      </c>
    </row>
    <row r="17" spans="1:1" x14ac:dyDescent="0.3">
      <c r="A17" t="s">
        <v>60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F4A6-9A05-42C6-A699-C5A109405988}">
  <dimension ref="A1:D5"/>
  <sheetViews>
    <sheetView tabSelected="1" workbookViewId="0">
      <selection activeCell="I27" sqref="I27"/>
    </sheetView>
  </sheetViews>
  <sheetFormatPr defaultRowHeight="16.5" x14ac:dyDescent="0.3"/>
  <sheetData>
    <row r="1" spans="1:4" x14ac:dyDescent="0.3">
      <c r="B1" t="s">
        <v>81</v>
      </c>
      <c r="C1" t="s">
        <v>80</v>
      </c>
      <c r="D1" t="s">
        <v>79</v>
      </c>
    </row>
    <row r="2" spans="1:4" x14ac:dyDescent="0.3">
      <c r="A2" t="s">
        <v>75</v>
      </c>
      <c r="B2">
        <v>2</v>
      </c>
      <c r="C2">
        <f>B2/$B$5</f>
        <v>5.2631578947368418E-2</v>
      </c>
      <c r="D2">
        <f>(B3+B4)/B5</f>
        <v>0.94736842105263153</v>
      </c>
    </row>
    <row r="3" spans="1:4" x14ac:dyDescent="0.3">
      <c r="A3" t="s">
        <v>77</v>
      </c>
      <c r="B3">
        <v>18</v>
      </c>
      <c r="C3">
        <f>B3/$B$5</f>
        <v>0.47368421052631576</v>
      </c>
    </row>
    <row r="4" spans="1:4" x14ac:dyDescent="0.3">
      <c r="A4" t="s">
        <v>76</v>
      </c>
      <c r="B4">
        <v>18</v>
      </c>
      <c r="C4">
        <f>B4/$B$5</f>
        <v>0.47368421052631576</v>
      </c>
    </row>
    <row r="5" spans="1:4" x14ac:dyDescent="0.3">
      <c r="A5" t="s">
        <v>78</v>
      </c>
      <c r="B5">
        <f>SUM(B2:B4)</f>
        <v>38</v>
      </c>
      <c r="C5">
        <f>B5/$B$5</f>
        <v>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A4E46-FBB6-4AE9-8FD7-CB24871CB8CF}">
  <dimension ref="A1:B6"/>
  <sheetViews>
    <sheetView zoomScale="70" zoomScaleNormal="70" workbookViewId="0">
      <selection activeCell="A4" sqref="A4"/>
    </sheetView>
  </sheetViews>
  <sheetFormatPr defaultRowHeight="16.5" x14ac:dyDescent="0.3"/>
  <sheetData>
    <row r="1" spans="1:2" x14ac:dyDescent="0.3">
      <c r="A1" t="s">
        <v>2</v>
      </c>
      <c r="B1" t="s">
        <v>1</v>
      </c>
    </row>
    <row r="2" spans="1:2" x14ac:dyDescent="0.3">
      <c r="A2" t="s">
        <v>3</v>
      </c>
      <c r="B2">
        <v>27500</v>
      </c>
    </row>
    <row r="3" spans="1:2" x14ac:dyDescent="0.3">
      <c r="A3" t="s">
        <v>4</v>
      </c>
      <c r="B3">
        <v>11500</v>
      </c>
    </row>
    <row r="4" spans="1:2" x14ac:dyDescent="0.3">
      <c r="A4" t="s">
        <v>5</v>
      </c>
      <c r="B4">
        <v>6000</v>
      </c>
    </row>
    <row r="5" spans="1:2" x14ac:dyDescent="0.3">
      <c r="A5" t="s">
        <v>6</v>
      </c>
      <c r="B5">
        <v>3500</v>
      </c>
    </row>
    <row r="6" spans="1:2" x14ac:dyDescent="0.3">
      <c r="A6" t="s">
        <v>7</v>
      </c>
      <c r="B6">
        <v>1500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E6BD-14BB-4F68-99C6-75BB1CA4D6F7}">
  <dimension ref="A1:B6"/>
  <sheetViews>
    <sheetView topLeftCell="A16" workbookViewId="0">
      <selection activeCell="H55" sqref="H55"/>
    </sheetView>
  </sheetViews>
  <sheetFormatPr defaultRowHeight="16.5" x14ac:dyDescent="0.3"/>
  <sheetData>
    <row r="1" spans="1:2" x14ac:dyDescent="0.3">
      <c r="A1" t="s">
        <v>2</v>
      </c>
      <c r="B1" t="s">
        <v>1</v>
      </c>
    </row>
    <row r="2" spans="1:2" x14ac:dyDescent="0.3">
      <c r="A2" t="s">
        <v>8</v>
      </c>
      <c r="B2">
        <v>1000</v>
      </c>
    </row>
    <row r="3" spans="1:2" x14ac:dyDescent="0.3">
      <c r="A3" t="s">
        <v>9</v>
      </c>
      <c r="B3">
        <v>5000</v>
      </c>
    </row>
    <row r="4" spans="1:2" x14ac:dyDescent="0.3">
      <c r="A4" t="s">
        <v>10</v>
      </c>
      <c r="B4">
        <v>7500</v>
      </c>
    </row>
    <row r="5" spans="1:2" x14ac:dyDescent="0.3">
      <c r="A5" t="s">
        <v>11</v>
      </c>
      <c r="B5">
        <v>8000</v>
      </c>
    </row>
    <row r="6" spans="1:2" x14ac:dyDescent="0.3">
      <c r="A6" t="s">
        <v>12</v>
      </c>
      <c r="B6">
        <v>9500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022D-2983-43D4-AE85-C081B2E66FA3}">
  <dimension ref="A1:B6"/>
  <sheetViews>
    <sheetView workbookViewId="0">
      <selection activeCell="B2" sqref="B2"/>
    </sheetView>
  </sheetViews>
  <sheetFormatPr defaultRowHeight="16.5" x14ac:dyDescent="0.3"/>
  <sheetData>
    <row r="1" spans="1:2" x14ac:dyDescent="0.3">
      <c r="A1" t="s">
        <v>13</v>
      </c>
      <c r="B1" t="s">
        <v>14</v>
      </c>
    </row>
    <row r="2" spans="1:2" x14ac:dyDescent="0.3">
      <c r="A2" t="s">
        <v>3</v>
      </c>
      <c r="B2">
        <v>99</v>
      </c>
    </row>
    <row r="3" spans="1:2" x14ac:dyDescent="0.3">
      <c r="A3" t="s">
        <v>4</v>
      </c>
      <c r="B3">
        <v>90</v>
      </c>
    </row>
    <row r="4" spans="1:2" x14ac:dyDescent="0.3">
      <c r="A4" t="s">
        <v>5</v>
      </c>
      <c r="B4">
        <v>85</v>
      </c>
    </row>
    <row r="5" spans="1:2" x14ac:dyDescent="0.3">
      <c r="A5" t="s">
        <v>6</v>
      </c>
      <c r="B5">
        <v>95</v>
      </c>
    </row>
    <row r="6" spans="1:2" x14ac:dyDescent="0.3">
      <c r="A6" t="s">
        <v>7</v>
      </c>
      <c r="B6">
        <v>80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7E282-C1C9-425F-9746-F2A46447EDC7}">
  <dimension ref="A1:B6"/>
  <sheetViews>
    <sheetView workbookViewId="0">
      <selection activeCell="B6" sqref="B6"/>
    </sheetView>
  </sheetViews>
  <sheetFormatPr defaultRowHeight="16.5" x14ac:dyDescent="0.3"/>
  <sheetData>
    <row r="1" spans="1:2" x14ac:dyDescent="0.3">
      <c r="A1" t="s">
        <v>13</v>
      </c>
      <c r="B1" t="s">
        <v>14</v>
      </c>
    </row>
    <row r="2" spans="1:2" x14ac:dyDescent="0.3">
      <c r="A2" t="s">
        <v>3</v>
      </c>
      <c r="B2">
        <v>25000</v>
      </c>
    </row>
    <row r="3" spans="1:2" x14ac:dyDescent="0.3">
      <c r="A3" t="s">
        <v>4</v>
      </c>
      <c r="B3">
        <v>9000</v>
      </c>
    </row>
    <row r="4" spans="1:2" x14ac:dyDescent="0.3">
      <c r="A4" t="s">
        <v>5</v>
      </c>
      <c r="B4">
        <v>4000</v>
      </c>
    </row>
    <row r="5" spans="1:2" x14ac:dyDescent="0.3">
      <c r="A5" t="s">
        <v>6</v>
      </c>
      <c r="B5">
        <v>2700</v>
      </c>
    </row>
    <row r="6" spans="1:2" x14ac:dyDescent="0.3">
      <c r="A6" t="s">
        <v>7</v>
      </c>
      <c r="B6">
        <v>1000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490A-FC75-4FBC-859A-98D5253B9259}">
  <dimension ref="A1:F6"/>
  <sheetViews>
    <sheetView topLeftCell="D40" workbookViewId="0">
      <selection activeCell="C2" sqref="C2"/>
    </sheetView>
  </sheetViews>
  <sheetFormatPr defaultRowHeight="16.5" x14ac:dyDescent="0.3"/>
  <sheetData>
    <row r="1" spans="1:6" x14ac:dyDescent="0.3">
      <c r="A1" t="s">
        <v>13</v>
      </c>
      <c r="B1" t="s">
        <v>14</v>
      </c>
      <c r="C1" t="s">
        <v>15</v>
      </c>
      <c r="D1" t="s">
        <v>16</v>
      </c>
      <c r="F1" t="s">
        <v>17</v>
      </c>
    </row>
    <row r="2" spans="1:6" x14ac:dyDescent="0.3">
      <c r="A2" t="s">
        <v>3</v>
      </c>
      <c r="B2">
        <v>25000</v>
      </c>
      <c r="C2">
        <f>D2-B2</f>
        <v>253</v>
      </c>
      <c r="D2">
        <f>ROUND(B2/F2,0)</f>
        <v>25253</v>
      </c>
      <c r="F2">
        <v>0.99</v>
      </c>
    </row>
    <row r="3" spans="1:6" x14ac:dyDescent="0.3">
      <c r="A3" t="s">
        <v>4</v>
      </c>
      <c r="B3">
        <v>9000</v>
      </c>
      <c r="C3">
        <f>D3-B3</f>
        <v>1000</v>
      </c>
      <c r="D3">
        <f>ROUND(B3/F3,0)</f>
        <v>10000</v>
      </c>
      <c r="F3">
        <v>0.9</v>
      </c>
    </row>
    <row r="4" spans="1:6" x14ac:dyDescent="0.3">
      <c r="A4" t="s">
        <v>5</v>
      </c>
      <c r="B4">
        <v>4000</v>
      </c>
      <c r="C4">
        <f>D4-B4</f>
        <v>706</v>
      </c>
      <c r="D4">
        <f>ROUND(B4/F4,0)</f>
        <v>4706</v>
      </c>
      <c r="F4">
        <v>0.85</v>
      </c>
    </row>
    <row r="5" spans="1:6" x14ac:dyDescent="0.3">
      <c r="A5" t="s">
        <v>6</v>
      </c>
      <c r="B5">
        <v>2700</v>
      </c>
      <c r="C5">
        <f>D5-B5</f>
        <v>142</v>
      </c>
      <c r="D5">
        <f>ROUND(B5/F5,0)</f>
        <v>2842</v>
      </c>
      <c r="F5">
        <v>0.95</v>
      </c>
    </row>
    <row r="6" spans="1:6" x14ac:dyDescent="0.3">
      <c r="A6" t="s">
        <v>7</v>
      </c>
      <c r="B6">
        <v>1000</v>
      </c>
      <c r="C6">
        <f>D6-B6</f>
        <v>250</v>
      </c>
      <c r="D6">
        <f>ROUND(B6/F6,0)</f>
        <v>1250</v>
      </c>
      <c r="F6">
        <v>0.8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90AC0-4EA5-4A3E-AE97-D4C8F466196A}">
  <dimension ref="A1:B6"/>
  <sheetViews>
    <sheetView topLeftCell="A31" workbookViewId="0">
      <selection activeCell="F40" sqref="F40"/>
    </sheetView>
  </sheetViews>
  <sheetFormatPr defaultRowHeight="16.5" x14ac:dyDescent="0.3"/>
  <sheetData>
    <row r="1" spans="1:2" x14ac:dyDescent="0.3">
      <c r="A1" t="s">
        <v>18</v>
      </c>
      <c r="B1" t="s">
        <v>19</v>
      </c>
    </row>
    <row r="2" spans="1:2" x14ac:dyDescent="0.3">
      <c r="A2" t="s">
        <v>20</v>
      </c>
      <c r="B2">
        <v>5</v>
      </c>
    </row>
    <row r="3" spans="1:2" x14ac:dyDescent="0.3">
      <c r="A3" t="s">
        <v>21</v>
      </c>
      <c r="B3">
        <v>29</v>
      </c>
    </row>
    <row r="4" spans="1:2" x14ac:dyDescent="0.3">
      <c r="A4" t="s">
        <v>22</v>
      </c>
      <c r="B4">
        <v>56</v>
      </c>
    </row>
    <row r="5" spans="1:2" x14ac:dyDescent="0.3">
      <c r="A5" t="s">
        <v>23</v>
      </c>
      <c r="B5">
        <v>17</v>
      </c>
    </row>
    <row r="6" spans="1:2" x14ac:dyDescent="0.3">
      <c r="A6" t="s">
        <v>24</v>
      </c>
      <c r="B6">
        <v>3</v>
      </c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025D1-E15B-4361-A143-D499619B5994}">
  <dimension ref="A1:D7"/>
  <sheetViews>
    <sheetView workbookViewId="0">
      <selection activeCell="D30" sqref="D30"/>
    </sheetView>
  </sheetViews>
  <sheetFormatPr defaultRowHeight="16.5" x14ac:dyDescent="0.3"/>
  <cols>
    <col min="1" max="1" width="9.875" bestFit="1" customWidth="1"/>
  </cols>
  <sheetData>
    <row r="1" spans="1:4" x14ac:dyDescent="0.3">
      <c r="A1" t="s">
        <v>31</v>
      </c>
      <c r="B1" t="s">
        <v>19</v>
      </c>
      <c r="C1" t="s">
        <v>32</v>
      </c>
      <c r="D1" t="s">
        <v>33</v>
      </c>
    </row>
    <row r="2" spans="1:4" x14ac:dyDescent="0.3">
      <c r="A2" s="1" t="s">
        <v>30</v>
      </c>
      <c r="B2">
        <v>0</v>
      </c>
      <c r="C2">
        <v>0</v>
      </c>
      <c r="D2">
        <v>0</v>
      </c>
    </row>
    <row r="3" spans="1:4" x14ac:dyDescent="0.3">
      <c r="A3" s="1" t="s">
        <v>25</v>
      </c>
      <c r="B3">
        <v>4300</v>
      </c>
      <c r="C3">
        <v>1</v>
      </c>
      <c r="D3">
        <f>B3+D2</f>
        <v>4300</v>
      </c>
    </row>
    <row r="4" spans="1:4" x14ac:dyDescent="0.3">
      <c r="A4" s="2" t="s">
        <v>26</v>
      </c>
      <c r="B4">
        <v>6900</v>
      </c>
      <c r="C4">
        <v>3</v>
      </c>
      <c r="D4">
        <f>B4+D3</f>
        <v>11200</v>
      </c>
    </row>
    <row r="5" spans="1:4" x14ac:dyDescent="0.3">
      <c r="A5" s="1" t="s">
        <v>27</v>
      </c>
      <c r="B5">
        <v>4900</v>
      </c>
      <c r="C5">
        <v>5</v>
      </c>
      <c r="D5">
        <f>B5+D4</f>
        <v>16100</v>
      </c>
    </row>
    <row r="6" spans="1:4" x14ac:dyDescent="0.3">
      <c r="A6" s="1" t="s">
        <v>28</v>
      </c>
      <c r="B6">
        <v>2000</v>
      </c>
      <c r="C6">
        <v>10</v>
      </c>
      <c r="D6">
        <f>B6+D5</f>
        <v>18100</v>
      </c>
    </row>
    <row r="7" spans="1:4" x14ac:dyDescent="0.3">
      <c r="A7" s="1" t="s">
        <v>29</v>
      </c>
      <c r="B7">
        <v>2100</v>
      </c>
      <c r="C7">
        <v>24</v>
      </c>
      <c r="D7">
        <f>B7+D6</f>
        <v>20200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6F635-8F78-4396-B648-CD42AF0EB1F2}">
  <dimension ref="A2:E13"/>
  <sheetViews>
    <sheetView zoomScale="130" zoomScaleNormal="130" workbookViewId="0">
      <selection activeCell="A12" sqref="A12"/>
    </sheetView>
  </sheetViews>
  <sheetFormatPr defaultRowHeight="16.5" x14ac:dyDescent="0.3"/>
  <sheetData>
    <row r="2" spans="1:5" x14ac:dyDescent="0.3">
      <c r="A2" t="s">
        <v>34</v>
      </c>
      <c r="B2">
        <v>19</v>
      </c>
      <c r="C2">
        <v>20</v>
      </c>
      <c r="D2">
        <v>21</v>
      </c>
    </row>
    <row r="3" spans="1:5" x14ac:dyDescent="0.3">
      <c r="A3" t="s">
        <v>35</v>
      </c>
      <c r="B3">
        <v>1</v>
      </c>
      <c r="C3">
        <v>3</v>
      </c>
      <c r="D3">
        <v>1</v>
      </c>
      <c r="E3">
        <f>SUM(B3:D3)</f>
        <v>5</v>
      </c>
    </row>
    <row r="4" spans="1:5" x14ac:dyDescent="0.3">
      <c r="B4">
        <f>B2*B3</f>
        <v>19</v>
      </c>
      <c r="C4">
        <f>C2*C3</f>
        <v>60</v>
      </c>
      <c r="D4">
        <f>D2*D3</f>
        <v>21</v>
      </c>
      <c r="E4">
        <f>SUM(B4:D4)</f>
        <v>100</v>
      </c>
    </row>
    <row r="5" spans="1:5" x14ac:dyDescent="0.3">
      <c r="D5" t="s">
        <v>36</v>
      </c>
      <c r="E5">
        <f>E4/E3</f>
        <v>20</v>
      </c>
    </row>
    <row r="7" spans="1:5" x14ac:dyDescent="0.3">
      <c r="A7" t="s">
        <v>38</v>
      </c>
      <c r="B7" t="s">
        <v>37</v>
      </c>
    </row>
    <row r="8" spans="1:5" x14ac:dyDescent="0.3">
      <c r="A8">
        <v>1</v>
      </c>
      <c r="B8">
        <v>19</v>
      </c>
    </row>
    <row r="9" spans="1:5" x14ac:dyDescent="0.3">
      <c r="A9">
        <v>2</v>
      </c>
      <c r="B9">
        <v>20</v>
      </c>
    </row>
    <row r="10" spans="1:5" x14ac:dyDescent="0.3">
      <c r="A10">
        <v>3</v>
      </c>
      <c r="B10">
        <v>21</v>
      </c>
    </row>
    <row r="11" spans="1:5" x14ac:dyDescent="0.3">
      <c r="A11">
        <v>4</v>
      </c>
      <c r="B11">
        <v>20</v>
      </c>
    </row>
    <row r="12" spans="1:5" x14ac:dyDescent="0.3">
      <c r="A12">
        <v>5</v>
      </c>
      <c r="B12">
        <v>20</v>
      </c>
    </row>
    <row r="13" spans="1:5" x14ac:dyDescent="0.3">
      <c r="B13">
        <f>AVERAGE(B8:B12)</f>
        <v>20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misguiding</vt:lpstr>
      <vt:lpstr>원호</vt:lpstr>
      <vt:lpstr>막대그래프</vt:lpstr>
      <vt:lpstr>p.52</vt:lpstr>
      <vt:lpstr>p.53</vt:lpstr>
      <vt:lpstr>p.54</vt:lpstr>
      <vt:lpstr>histogram</vt:lpstr>
      <vt:lpstr>p.74</vt:lpstr>
      <vt:lpstr>datainput</vt:lpstr>
      <vt:lpstr>discriptive stats</vt:lpstr>
      <vt:lpstr>variance calc</vt:lpstr>
      <vt:lpstr>var eg2</vt:lpstr>
      <vt:lpstr>Sheet8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</dc:creator>
  <cp:lastModifiedBy>Hyo</cp:lastModifiedBy>
  <dcterms:created xsi:type="dcterms:W3CDTF">2019-09-02T02:21:06Z</dcterms:created>
  <dcterms:modified xsi:type="dcterms:W3CDTF">2020-08-27T12:01:24Z</dcterms:modified>
</cp:coreProperties>
</file>