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Hyo\Cs-Kant\CS\Classes\2017-spring\ms\"/>
    </mc:Choice>
  </mc:AlternateContent>
  <bookViews>
    <workbookView xWindow="0" yWindow="0" windowWidth="10035" windowHeight="6630"/>
  </bookViews>
  <sheets>
    <sheet name="anova_eg01" sheetId="1" r:id="rId1"/>
    <sheet name="Sheet2" sheetId="2" r:id="rId2"/>
    <sheet name="Sheet3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D26" i="1"/>
  <c r="E26" i="1" s="1"/>
  <c r="G16" i="1"/>
  <c r="G18" i="1" s="1"/>
  <c r="C27" i="1"/>
  <c r="F19" i="1"/>
  <c r="E19" i="1"/>
  <c r="D19" i="1"/>
  <c r="C19" i="1"/>
  <c r="B19" i="1"/>
  <c r="C25" i="1"/>
  <c r="C21" i="1"/>
  <c r="F17" i="1"/>
  <c r="E17" i="1"/>
  <c r="D17" i="1"/>
  <c r="C17" i="1"/>
  <c r="B17" i="1"/>
  <c r="F16" i="1"/>
  <c r="E16" i="1"/>
  <c r="D16" i="1"/>
  <c r="C16" i="1"/>
  <c r="B16" i="1"/>
  <c r="B15" i="1"/>
  <c r="B14" i="1"/>
  <c r="B13" i="1"/>
  <c r="B12" i="1"/>
  <c r="F25" i="3"/>
  <c r="F22" i="3"/>
  <c r="F21" i="3"/>
  <c r="G23" i="3"/>
  <c r="E24" i="3"/>
  <c r="D24" i="3"/>
  <c r="C24" i="3"/>
  <c r="B24" i="3"/>
  <c r="E23" i="3"/>
  <c r="D20" i="3"/>
  <c r="D21" i="3" s="1"/>
  <c r="D19" i="3"/>
  <c r="D22" i="3" s="1"/>
  <c r="D18" i="3"/>
  <c r="D17" i="3"/>
  <c r="C20" i="3"/>
  <c r="C21" i="3" s="1"/>
  <c r="C19" i="3"/>
  <c r="C18" i="3"/>
  <c r="C17" i="3"/>
  <c r="B22" i="3"/>
  <c r="B21" i="3"/>
  <c r="B20" i="3"/>
  <c r="B19" i="3"/>
  <c r="B18" i="3"/>
  <c r="B17" i="3"/>
  <c r="E22" i="3"/>
  <c r="E21" i="3"/>
  <c r="E20" i="3"/>
  <c r="E19" i="3"/>
  <c r="E18" i="3"/>
  <c r="E17" i="3"/>
  <c r="E13" i="2"/>
  <c r="D13" i="2"/>
  <c r="C13" i="2"/>
  <c r="B13" i="2"/>
  <c r="E14" i="2"/>
  <c r="E12" i="2"/>
  <c r="D14" i="2"/>
  <c r="C14" i="2"/>
  <c r="B14" i="2"/>
  <c r="C24" i="1"/>
  <c r="C23" i="1"/>
  <c r="C22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8" i="1" l="1"/>
  <c r="C26" i="1" s="1"/>
  <c r="C22" i="3"/>
  <c r="F20" i="1"/>
</calcChain>
</file>

<file path=xl/sharedStrings.xml><?xml version="1.0" encoding="utf-8"?>
<sst xmlns="http://schemas.openxmlformats.org/spreadsheetml/2006/main" count="44" uniqueCount="41">
  <si>
    <t>GROUP</t>
  </si>
  <si>
    <t>RECALL</t>
  </si>
  <si>
    <t>낱자세기</t>
    <phoneticPr fontId="1" type="noConversion"/>
  </si>
  <si>
    <t>운율</t>
    <phoneticPr fontId="1" type="noConversion"/>
  </si>
  <si>
    <t>형용사</t>
    <phoneticPr fontId="1" type="noConversion"/>
  </si>
  <si>
    <t>심상</t>
    <phoneticPr fontId="1" type="noConversion"/>
  </si>
  <si>
    <t>의도</t>
    <phoneticPr fontId="1" type="noConversion"/>
  </si>
  <si>
    <t>평균</t>
    <phoneticPr fontId="1" type="noConversion"/>
  </si>
  <si>
    <t>표준편차</t>
    <phoneticPr fontId="1" type="noConversion"/>
  </si>
  <si>
    <t>변량</t>
    <phoneticPr fontId="1" type="noConversion"/>
  </si>
  <si>
    <t>n</t>
    <phoneticPr fontId="1" type="noConversion"/>
  </si>
  <si>
    <t>SS</t>
    <phoneticPr fontId="1" type="noConversion"/>
  </si>
  <si>
    <t>전체평균</t>
    <phoneticPr fontId="1" type="noConversion"/>
  </si>
  <si>
    <t>전체표준편차</t>
  </si>
  <si>
    <t>전체변량</t>
  </si>
  <si>
    <t>전체n</t>
  </si>
  <si>
    <t>전체SS</t>
  </si>
  <si>
    <t>WithinVar</t>
    <phoneticPr fontId="1" type="noConversion"/>
  </si>
  <si>
    <t>BetweenVar</t>
    <phoneticPr fontId="1" type="noConversion"/>
  </si>
  <si>
    <t>SES condition</t>
  </si>
  <si>
    <t>Group 1 (L)</t>
  </si>
  <si>
    <t>Group 2 (M)</t>
  </si>
  <si>
    <t>Group 3 (H)</t>
  </si>
  <si>
    <t>$\sum X^2 = 221$ </t>
  </si>
  <si>
    <t>$G = 45$ </t>
  </si>
  <si>
    <t>$N = 15$ </t>
  </si>
  <si>
    <t>$k = 3$</t>
  </si>
  <si>
    <t>$T$</t>
  </si>
  <si>
    <t>$n$</t>
  </si>
  <si>
    <t>$\overline{X}$</t>
  </si>
  <si>
    <t>$SS$</t>
  </si>
  <si>
    <t>mean</t>
    <phoneticPr fontId="1" type="noConversion"/>
  </si>
  <si>
    <t>sdev</t>
    <phoneticPr fontId="1" type="noConversion"/>
  </si>
  <si>
    <t>var</t>
    <phoneticPr fontId="1" type="noConversion"/>
  </si>
  <si>
    <t>n</t>
    <phoneticPr fontId="1" type="noConversion"/>
  </si>
  <si>
    <t>df</t>
    <phoneticPr fontId="1" type="noConversion"/>
  </si>
  <si>
    <t>SS</t>
    <phoneticPr fontId="1" type="noConversion"/>
  </si>
  <si>
    <t>ns</t>
    <phoneticPr fontId="1" type="noConversion"/>
  </si>
  <si>
    <t>ds</t>
    <phoneticPr fontId="1" type="noConversion"/>
  </si>
  <si>
    <t>as</t>
    <phoneticPr fontId="1" type="noConversion"/>
  </si>
  <si>
    <t>df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</si>
</sst>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.00_ "/>
  </numFmts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77" fontId="0" fillId="0" borderId="0" xfId="0" applyNumberForma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workbookViewId="0">
      <selection activeCell="F26" sqref="F26"/>
    </sheetView>
  </sheetViews>
  <sheetFormatPr defaultRowHeight="16.5" x14ac:dyDescent="0.3"/>
  <sheetData>
    <row r="1" spans="1:10" x14ac:dyDescent="0.3">
      <c r="B1" t="s">
        <v>2</v>
      </c>
      <c r="C1" t="s">
        <v>3</v>
      </c>
      <c r="D1" t="s">
        <v>4</v>
      </c>
      <c r="E1" t="s">
        <v>5</v>
      </c>
      <c r="F1" t="s">
        <v>6</v>
      </c>
      <c r="I1" t="s">
        <v>0</v>
      </c>
      <c r="J1" t="s">
        <v>1</v>
      </c>
    </row>
    <row r="2" spans="1:10" x14ac:dyDescent="0.3">
      <c r="B2">
        <v>9</v>
      </c>
      <c r="C2">
        <v>7</v>
      </c>
      <c r="D2">
        <v>11</v>
      </c>
      <c r="E2">
        <v>12</v>
      </c>
      <c r="F2">
        <v>10</v>
      </c>
      <c r="I2">
        <v>1</v>
      </c>
      <c r="J2">
        <v>9</v>
      </c>
    </row>
    <row r="3" spans="1:10" x14ac:dyDescent="0.3">
      <c r="B3">
        <v>8</v>
      </c>
      <c r="C3">
        <v>9</v>
      </c>
      <c r="D3">
        <v>13</v>
      </c>
      <c r="E3">
        <v>11</v>
      </c>
      <c r="F3">
        <v>19</v>
      </c>
      <c r="I3">
        <v>1</v>
      </c>
      <c r="J3">
        <v>8</v>
      </c>
    </row>
    <row r="4" spans="1:10" x14ac:dyDescent="0.3">
      <c r="B4">
        <v>6</v>
      </c>
      <c r="C4">
        <v>6</v>
      </c>
      <c r="D4">
        <v>8</v>
      </c>
      <c r="E4">
        <v>16</v>
      </c>
      <c r="F4">
        <v>14</v>
      </c>
      <c r="I4">
        <v>1</v>
      </c>
      <c r="J4">
        <v>6</v>
      </c>
    </row>
    <row r="5" spans="1:10" x14ac:dyDescent="0.3">
      <c r="B5">
        <v>8</v>
      </c>
      <c r="C5">
        <v>6</v>
      </c>
      <c r="D5">
        <v>6</v>
      </c>
      <c r="E5">
        <v>11</v>
      </c>
      <c r="F5">
        <v>5</v>
      </c>
      <c r="I5">
        <v>1</v>
      </c>
      <c r="J5">
        <v>8</v>
      </c>
    </row>
    <row r="6" spans="1:10" x14ac:dyDescent="0.3">
      <c r="B6">
        <v>10</v>
      </c>
      <c r="C6">
        <v>6</v>
      </c>
      <c r="D6">
        <v>14</v>
      </c>
      <c r="E6">
        <v>9</v>
      </c>
      <c r="F6">
        <v>10</v>
      </c>
      <c r="I6">
        <v>1</v>
      </c>
      <c r="J6">
        <v>10</v>
      </c>
    </row>
    <row r="7" spans="1:10" x14ac:dyDescent="0.3">
      <c r="B7">
        <v>4</v>
      </c>
      <c r="C7">
        <v>11</v>
      </c>
      <c r="D7">
        <v>11</v>
      </c>
      <c r="E7">
        <v>23</v>
      </c>
      <c r="F7">
        <v>11</v>
      </c>
      <c r="I7">
        <v>1</v>
      </c>
      <c r="J7">
        <v>4</v>
      </c>
    </row>
    <row r="8" spans="1:10" x14ac:dyDescent="0.3">
      <c r="B8">
        <v>6</v>
      </c>
      <c r="C8">
        <v>6</v>
      </c>
      <c r="D8">
        <v>13</v>
      </c>
      <c r="E8">
        <v>12</v>
      </c>
      <c r="F8">
        <v>14</v>
      </c>
      <c r="I8">
        <v>1</v>
      </c>
      <c r="J8">
        <v>6</v>
      </c>
    </row>
    <row r="9" spans="1:10" x14ac:dyDescent="0.3">
      <c r="B9">
        <v>5</v>
      </c>
      <c r="C9">
        <v>3</v>
      </c>
      <c r="D9">
        <v>13</v>
      </c>
      <c r="E9">
        <v>10</v>
      </c>
      <c r="F9">
        <v>15</v>
      </c>
      <c r="I9">
        <v>1</v>
      </c>
      <c r="J9">
        <v>5</v>
      </c>
    </row>
    <row r="10" spans="1:10" x14ac:dyDescent="0.3">
      <c r="B10">
        <v>7</v>
      </c>
      <c r="C10">
        <v>8</v>
      </c>
      <c r="D10">
        <v>10</v>
      </c>
      <c r="E10">
        <v>19</v>
      </c>
      <c r="F10">
        <v>11</v>
      </c>
      <c r="I10">
        <v>1</v>
      </c>
      <c r="J10">
        <v>7</v>
      </c>
    </row>
    <row r="11" spans="1:10" x14ac:dyDescent="0.3">
      <c r="B11">
        <v>7</v>
      </c>
      <c r="C11">
        <v>7</v>
      </c>
      <c r="D11">
        <v>11</v>
      </c>
      <c r="E11">
        <v>11</v>
      </c>
      <c r="F11">
        <v>11</v>
      </c>
      <c r="I11">
        <v>1</v>
      </c>
      <c r="J11">
        <v>7</v>
      </c>
    </row>
    <row r="12" spans="1:10" x14ac:dyDescent="0.3">
      <c r="A12" t="s">
        <v>7</v>
      </c>
      <c r="B12">
        <f>AVERAGE(B2:B11)</f>
        <v>7</v>
      </c>
      <c r="C12">
        <f t="shared" ref="C12:F12" si="0">AVERAGE(C2:C11)</f>
        <v>6.9</v>
      </c>
      <c r="D12">
        <f t="shared" si="0"/>
        <v>11</v>
      </c>
      <c r="E12">
        <f t="shared" si="0"/>
        <v>13.4</v>
      </c>
      <c r="F12">
        <f t="shared" si="0"/>
        <v>12</v>
      </c>
      <c r="I12">
        <v>2</v>
      </c>
      <c r="J12">
        <v>7</v>
      </c>
    </row>
    <row r="13" spans="1:10" x14ac:dyDescent="0.3">
      <c r="A13" t="s">
        <v>8</v>
      </c>
      <c r="B13" s="1">
        <f>STDEV(B2:B11)</f>
        <v>1.8257418583505538</v>
      </c>
      <c r="C13" s="1">
        <f t="shared" ref="C13:F13" si="1">STDEV(C2:C11)</f>
        <v>2.1317702607092635</v>
      </c>
      <c r="D13" s="1">
        <f t="shared" si="1"/>
        <v>2.4944382578492941</v>
      </c>
      <c r="E13" s="1">
        <f t="shared" si="1"/>
        <v>4.5018514709691031</v>
      </c>
      <c r="F13" s="1">
        <f t="shared" si="1"/>
        <v>3.7416573867739413</v>
      </c>
      <c r="I13">
        <v>2</v>
      </c>
      <c r="J13">
        <v>9</v>
      </c>
    </row>
    <row r="14" spans="1:10" x14ac:dyDescent="0.3">
      <c r="A14" t="s">
        <v>9</v>
      </c>
      <c r="B14" s="1">
        <f>VAR(B2:B11)</f>
        <v>3.3333333333333335</v>
      </c>
      <c r="C14" s="1">
        <f t="shared" ref="C14:F14" si="2">VAR(C2:C11)</f>
        <v>4.5444444444444416</v>
      </c>
      <c r="D14" s="1">
        <f t="shared" si="2"/>
        <v>6.2222222222222223</v>
      </c>
      <c r="E14" s="1">
        <f t="shared" si="2"/>
        <v>20.266666666666676</v>
      </c>
      <c r="F14" s="1">
        <f t="shared" si="2"/>
        <v>14</v>
      </c>
      <c r="I14">
        <v>2</v>
      </c>
      <c r="J14">
        <v>6</v>
      </c>
    </row>
    <row r="15" spans="1:10" x14ac:dyDescent="0.3">
      <c r="A15" t="s">
        <v>10</v>
      </c>
      <c r="B15">
        <f>COUNT(B2:B11)</f>
        <v>10</v>
      </c>
      <c r="C15">
        <f>COUNT(C2:C11)</f>
        <v>10</v>
      </c>
      <c r="D15">
        <f>COUNT(D2:D11)</f>
        <v>10</v>
      </c>
      <c r="E15">
        <f>COUNT(E2:E11)</f>
        <v>10</v>
      </c>
      <c r="F15">
        <f>COUNT(F2:F11)</f>
        <v>10</v>
      </c>
      <c r="I15">
        <v>2</v>
      </c>
      <c r="J15">
        <v>6</v>
      </c>
    </row>
    <row r="16" spans="1:10" x14ac:dyDescent="0.3">
      <c r="A16" t="s">
        <v>40</v>
      </c>
      <c r="B16">
        <f>B15-1</f>
        <v>9</v>
      </c>
      <c r="C16">
        <f>C15-1</f>
        <v>9</v>
      </c>
      <c r="D16">
        <f>D15-1</f>
        <v>9</v>
      </c>
      <c r="E16">
        <f>E15-1</f>
        <v>9</v>
      </c>
      <c r="F16">
        <f>F15-1</f>
        <v>9</v>
      </c>
      <c r="G16">
        <f>SUM(B16:F16)</f>
        <v>45</v>
      </c>
      <c r="I16">
        <v>2</v>
      </c>
      <c r="J16">
        <v>6</v>
      </c>
    </row>
    <row r="17" spans="1:10" x14ac:dyDescent="0.3">
      <c r="A17" t="s">
        <v>11</v>
      </c>
      <c r="B17">
        <f>B14*B16</f>
        <v>30</v>
      </c>
      <c r="C17">
        <f>C14*C16</f>
        <v>40.899999999999977</v>
      </c>
      <c r="D17">
        <f>D14*D16</f>
        <v>56</v>
      </c>
      <c r="E17">
        <f>E14*E16</f>
        <v>182.40000000000009</v>
      </c>
      <c r="F17">
        <f>F14*F16</f>
        <v>126</v>
      </c>
      <c r="I17">
        <v>2</v>
      </c>
      <c r="J17">
        <v>11</v>
      </c>
    </row>
    <row r="18" spans="1:10" x14ac:dyDescent="0.3">
      <c r="E18" t="s">
        <v>17</v>
      </c>
      <c r="F18">
        <f>SUM(B17:F17)</f>
        <v>435.30000000000007</v>
      </c>
      <c r="G18">
        <f>F18/G16</f>
        <v>9.6733333333333356</v>
      </c>
      <c r="I18">
        <v>2</v>
      </c>
      <c r="J18">
        <v>6</v>
      </c>
    </row>
    <row r="19" spans="1:10" x14ac:dyDescent="0.3">
      <c r="B19">
        <f>B15*(B12-$C$21)^2</f>
        <v>93.636000000000038</v>
      </c>
      <c r="C19">
        <f>C15*(C12-$C$21)^2</f>
        <v>99.856000000000023</v>
      </c>
      <c r="D19">
        <f>D15*(D12-$C$21)^2</f>
        <v>8.8359999999999914</v>
      </c>
      <c r="E19">
        <f>E15*(E12-$C$21)^2</f>
        <v>111.556</v>
      </c>
      <c r="F19">
        <f>F15*(F12-$C$21)^2</f>
        <v>37.635999999999981</v>
      </c>
      <c r="I19">
        <v>2</v>
      </c>
      <c r="J19">
        <v>3</v>
      </c>
    </row>
    <row r="20" spans="1:10" x14ac:dyDescent="0.3">
      <c r="F20">
        <f>SUM(B19:F19)</f>
        <v>351.52000000000004</v>
      </c>
      <c r="I20">
        <v>2</v>
      </c>
      <c r="J20">
        <v>8</v>
      </c>
    </row>
    <row r="21" spans="1:10" x14ac:dyDescent="0.3">
      <c r="B21" t="s">
        <v>12</v>
      </c>
      <c r="C21">
        <f>AVERAGE(B2:F11)</f>
        <v>10.06</v>
      </c>
      <c r="I21">
        <v>2</v>
      </c>
      <c r="J21">
        <v>7</v>
      </c>
    </row>
    <row r="22" spans="1:10" x14ac:dyDescent="0.3">
      <c r="B22" t="s">
        <v>13</v>
      </c>
      <c r="C22" s="1">
        <f>STDEV(J2:J51)</f>
        <v>4.0071874201749234</v>
      </c>
      <c r="I22">
        <v>3</v>
      </c>
      <c r="J22">
        <v>11</v>
      </c>
    </row>
    <row r="23" spans="1:10" x14ac:dyDescent="0.3">
      <c r="B23" t="s">
        <v>14</v>
      </c>
      <c r="C23" s="1">
        <f>VAR(J2:J51)</f>
        <v>16.057551020408159</v>
      </c>
      <c r="I23">
        <v>3</v>
      </c>
      <c r="J23">
        <v>13</v>
      </c>
    </row>
    <row r="24" spans="1:10" x14ac:dyDescent="0.3">
      <c r="B24" t="s">
        <v>15</v>
      </c>
      <c r="C24">
        <f>COUNT(J2:J51)</f>
        <v>50</v>
      </c>
      <c r="I24">
        <v>3</v>
      </c>
      <c r="J24">
        <v>8</v>
      </c>
    </row>
    <row r="25" spans="1:10" x14ac:dyDescent="0.3">
      <c r="B25" t="s">
        <v>16</v>
      </c>
      <c r="C25">
        <f>C23*(C24-1)</f>
        <v>786.81999999999982</v>
      </c>
      <c r="I25">
        <v>3</v>
      </c>
      <c r="J25">
        <v>6</v>
      </c>
    </row>
    <row r="26" spans="1:10" x14ac:dyDescent="0.3">
      <c r="B26" t="s">
        <v>18</v>
      </c>
      <c r="C26">
        <f>C25-F18</f>
        <v>351.51999999999975</v>
      </c>
      <c r="D26">
        <f>COUNT(B15:F15)-1</f>
        <v>4</v>
      </c>
      <c r="E26">
        <f>C26/D26</f>
        <v>87.879999999999939</v>
      </c>
      <c r="F26">
        <f>E26/G18</f>
        <v>9.0847691247415483</v>
      </c>
      <c r="I26">
        <v>3</v>
      </c>
      <c r="J26">
        <v>14</v>
      </c>
    </row>
    <row r="27" spans="1:10" x14ac:dyDescent="0.3">
      <c r="C27">
        <f>C25-F18</f>
        <v>351.51999999999975</v>
      </c>
      <c r="I27">
        <v>3</v>
      </c>
      <c r="J27">
        <v>11</v>
      </c>
    </row>
    <row r="28" spans="1:10" x14ac:dyDescent="0.3">
      <c r="I28">
        <v>3</v>
      </c>
      <c r="J28">
        <v>13</v>
      </c>
    </row>
    <row r="29" spans="1:10" x14ac:dyDescent="0.3">
      <c r="I29">
        <v>3</v>
      </c>
      <c r="J29">
        <v>13</v>
      </c>
    </row>
    <row r="30" spans="1:10" x14ac:dyDescent="0.3">
      <c r="I30">
        <v>3</v>
      </c>
      <c r="J30">
        <v>10</v>
      </c>
    </row>
    <row r="31" spans="1:10" x14ac:dyDescent="0.3">
      <c r="I31">
        <v>3</v>
      </c>
      <c r="J31">
        <v>11</v>
      </c>
    </row>
    <row r="32" spans="1:10" x14ac:dyDescent="0.3">
      <c r="I32">
        <v>4</v>
      </c>
      <c r="J32">
        <v>12</v>
      </c>
    </row>
    <row r="33" spans="9:10" x14ac:dyDescent="0.3">
      <c r="I33">
        <v>4</v>
      </c>
      <c r="J33">
        <v>11</v>
      </c>
    </row>
    <row r="34" spans="9:10" x14ac:dyDescent="0.3">
      <c r="I34">
        <v>4</v>
      </c>
      <c r="J34">
        <v>16</v>
      </c>
    </row>
    <row r="35" spans="9:10" x14ac:dyDescent="0.3">
      <c r="I35">
        <v>4</v>
      </c>
      <c r="J35">
        <v>11</v>
      </c>
    </row>
    <row r="36" spans="9:10" x14ac:dyDescent="0.3">
      <c r="I36">
        <v>4</v>
      </c>
      <c r="J36">
        <v>9</v>
      </c>
    </row>
    <row r="37" spans="9:10" x14ac:dyDescent="0.3">
      <c r="I37">
        <v>4</v>
      </c>
      <c r="J37">
        <v>23</v>
      </c>
    </row>
    <row r="38" spans="9:10" x14ac:dyDescent="0.3">
      <c r="I38">
        <v>4</v>
      </c>
      <c r="J38">
        <v>12</v>
      </c>
    </row>
    <row r="39" spans="9:10" x14ac:dyDescent="0.3">
      <c r="I39">
        <v>4</v>
      </c>
      <c r="J39">
        <v>10</v>
      </c>
    </row>
    <row r="40" spans="9:10" x14ac:dyDescent="0.3">
      <c r="I40">
        <v>4</v>
      </c>
      <c r="J40">
        <v>19</v>
      </c>
    </row>
    <row r="41" spans="9:10" x14ac:dyDescent="0.3">
      <c r="I41">
        <v>4</v>
      </c>
      <c r="J41">
        <v>11</v>
      </c>
    </row>
    <row r="42" spans="9:10" x14ac:dyDescent="0.3">
      <c r="I42">
        <v>5</v>
      </c>
      <c r="J42">
        <v>10</v>
      </c>
    </row>
    <row r="43" spans="9:10" x14ac:dyDescent="0.3">
      <c r="I43">
        <v>5</v>
      </c>
      <c r="J43">
        <v>19</v>
      </c>
    </row>
    <row r="44" spans="9:10" x14ac:dyDescent="0.3">
      <c r="I44">
        <v>5</v>
      </c>
      <c r="J44">
        <v>14</v>
      </c>
    </row>
    <row r="45" spans="9:10" x14ac:dyDescent="0.3">
      <c r="I45">
        <v>5</v>
      </c>
      <c r="J45">
        <v>5</v>
      </c>
    </row>
    <row r="46" spans="9:10" x14ac:dyDescent="0.3">
      <c r="I46">
        <v>5</v>
      </c>
      <c r="J46">
        <v>10</v>
      </c>
    </row>
    <row r="47" spans="9:10" x14ac:dyDescent="0.3">
      <c r="I47">
        <v>5</v>
      </c>
      <c r="J47">
        <v>11</v>
      </c>
    </row>
    <row r="48" spans="9:10" x14ac:dyDescent="0.3">
      <c r="I48">
        <v>5</v>
      </c>
      <c r="J48">
        <v>14</v>
      </c>
    </row>
    <row r="49" spans="9:10" x14ac:dyDescent="0.3">
      <c r="I49">
        <v>5</v>
      </c>
      <c r="J49">
        <v>15</v>
      </c>
    </row>
    <row r="50" spans="9:10" x14ac:dyDescent="0.3">
      <c r="I50">
        <v>5</v>
      </c>
      <c r="J50">
        <v>11</v>
      </c>
    </row>
    <row r="51" spans="9:10" x14ac:dyDescent="0.3">
      <c r="I51">
        <v>5</v>
      </c>
      <c r="J51">
        <v>11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14" sqref="E14"/>
    </sheetView>
  </sheetViews>
  <sheetFormatPr defaultRowHeight="16.5" x14ac:dyDescent="0.3"/>
  <sheetData>
    <row r="1" spans="1:5" x14ac:dyDescent="0.3">
      <c r="A1" t="s">
        <v>19</v>
      </c>
    </row>
    <row r="3" spans="1:5" x14ac:dyDescent="0.3">
      <c r="B3" t="s">
        <v>20</v>
      </c>
      <c r="C3" t="s">
        <v>21</v>
      </c>
      <c r="D3" t="s">
        <v>22</v>
      </c>
    </row>
    <row r="4" spans="1:5" x14ac:dyDescent="0.3">
      <c r="B4">
        <v>0</v>
      </c>
      <c r="C4">
        <v>1</v>
      </c>
      <c r="D4">
        <v>7</v>
      </c>
      <c r="E4" t="s">
        <v>23</v>
      </c>
    </row>
    <row r="5" spans="1:5" x14ac:dyDescent="0.3">
      <c r="B5">
        <v>1</v>
      </c>
      <c r="C5">
        <v>2</v>
      </c>
      <c r="D5">
        <v>6</v>
      </c>
      <c r="E5" t="s">
        <v>24</v>
      </c>
    </row>
    <row r="6" spans="1:5" x14ac:dyDescent="0.3">
      <c r="B6">
        <v>3</v>
      </c>
      <c r="C6">
        <v>3</v>
      </c>
      <c r="D6">
        <v>4</v>
      </c>
      <c r="E6" t="s">
        <v>25</v>
      </c>
    </row>
    <row r="7" spans="1:5" x14ac:dyDescent="0.3">
      <c r="B7">
        <v>1</v>
      </c>
      <c r="C7">
        <v>3</v>
      </c>
      <c r="D7">
        <v>6</v>
      </c>
      <c r="E7" t="s">
        <v>26</v>
      </c>
    </row>
    <row r="8" spans="1:5" x14ac:dyDescent="0.3">
      <c r="B8">
        <v>0</v>
      </c>
      <c r="C8">
        <v>1</v>
      </c>
      <c r="D8">
        <v>7</v>
      </c>
    </row>
    <row r="9" spans="1:5" x14ac:dyDescent="0.3">
      <c r="A9" t="s">
        <v>27</v>
      </c>
      <c r="B9">
        <v>5</v>
      </c>
      <c r="C9">
        <v>10</v>
      </c>
      <c r="D9">
        <v>30</v>
      </c>
    </row>
    <row r="10" spans="1:5" x14ac:dyDescent="0.3">
      <c r="A10" t="s">
        <v>28</v>
      </c>
      <c r="B10">
        <v>5</v>
      </c>
      <c r="C10">
        <v>5</v>
      </c>
      <c r="D10">
        <v>5</v>
      </c>
    </row>
    <row r="11" spans="1:5" x14ac:dyDescent="0.3">
      <c r="A11" t="s">
        <v>29</v>
      </c>
      <c r="B11">
        <v>1</v>
      </c>
      <c r="C11">
        <v>2</v>
      </c>
      <c r="D11">
        <v>6</v>
      </c>
    </row>
    <row r="12" spans="1:5" x14ac:dyDescent="0.3">
      <c r="A12" t="s">
        <v>30</v>
      </c>
      <c r="B12">
        <v>6</v>
      </c>
      <c r="C12">
        <v>4</v>
      </c>
      <c r="D12">
        <v>6</v>
      </c>
      <c r="E12">
        <f>SUM(B12:D12)</f>
        <v>16</v>
      </c>
    </row>
    <row r="13" spans="1:5" x14ac:dyDescent="0.3">
      <c r="B13">
        <f>5*(B11-$B$14)^2</f>
        <v>20</v>
      </c>
      <c r="C13">
        <f>5*(C11-$B$14)^2</f>
        <v>5</v>
      </c>
      <c r="D13">
        <f>5*(D11-$B$14)^2</f>
        <v>45</v>
      </c>
      <c r="E13">
        <f>SUM(B13:D13)</f>
        <v>70</v>
      </c>
    </row>
    <row r="14" spans="1:5" x14ac:dyDescent="0.3">
      <c r="B14">
        <f>AVERAGE(B4:D8)</f>
        <v>3</v>
      </c>
      <c r="C14">
        <f>VAR(B4:D8)</f>
        <v>6.1428571428571432</v>
      </c>
      <c r="D14">
        <f>C14*14</f>
        <v>86</v>
      </c>
      <c r="E14">
        <f>D14-E12</f>
        <v>70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topLeftCell="A10" workbookViewId="0">
      <selection activeCell="E23" sqref="E23"/>
    </sheetView>
  </sheetViews>
  <sheetFormatPr defaultRowHeight="16.5" x14ac:dyDescent="0.3"/>
  <cols>
    <col min="5" max="5" width="9.5" bestFit="1" customWidth="1"/>
  </cols>
  <sheetData>
    <row r="1" spans="2:22" x14ac:dyDescent="0.3">
      <c r="B1" t="s">
        <v>37</v>
      </c>
      <c r="C1" t="s">
        <v>38</v>
      </c>
      <c r="D1" t="s">
        <v>39</v>
      </c>
      <c r="G1" t="s">
        <v>37</v>
      </c>
      <c r="H1">
        <v>27</v>
      </c>
      <c r="I1">
        <v>34</v>
      </c>
      <c r="J1">
        <v>19</v>
      </c>
      <c r="K1">
        <v>20</v>
      </c>
      <c r="L1">
        <v>56</v>
      </c>
      <c r="M1">
        <v>35</v>
      </c>
      <c r="N1">
        <v>23</v>
      </c>
      <c r="O1">
        <v>37</v>
      </c>
      <c r="P1">
        <v>4</v>
      </c>
      <c r="Q1">
        <v>30</v>
      </c>
      <c r="R1">
        <v>4</v>
      </c>
      <c r="S1">
        <v>42</v>
      </c>
      <c r="T1">
        <v>34</v>
      </c>
      <c r="U1">
        <v>19</v>
      </c>
      <c r="V1">
        <v>49</v>
      </c>
    </row>
    <row r="2" spans="2:22" x14ac:dyDescent="0.3">
      <c r="B2">
        <v>27</v>
      </c>
      <c r="C2">
        <v>48</v>
      </c>
      <c r="D2">
        <v>34</v>
      </c>
      <c r="G2" t="s">
        <v>38</v>
      </c>
      <c r="H2">
        <v>48</v>
      </c>
      <c r="I2">
        <v>29</v>
      </c>
      <c r="J2">
        <v>34</v>
      </c>
      <c r="K2">
        <v>6</v>
      </c>
      <c r="L2">
        <v>18</v>
      </c>
      <c r="M2">
        <v>63</v>
      </c>
      <c r="N2">
        <v>9</v>
      </c>
      <c r="O2">
        <v>54</v>
      </c>
      <c r="P2">
        <v>28</v>
      </c>
      <c r="Q2">
        <v>71</v>
      </c>
      <c r="R2">
        <v>60</v>
      </c>
      <c r="S2">
        <v>54</v>
      </c>
      <c r="T2">
        <v>51</v>
      </c>
      <c r="U2">
        <v>25</v>
      </c>
      <c r="V2">
        <v>49</v>
      </c>
    </row>
    <row r="3" spans="2:22" x14ac:dyDescent="0.3">
      <c r="B3">
        <v>34</v>
      </c>
      <c r="C3">
        <v>29</v>
      </c>
      <c r="D3">
        <v>65</v>
      </c>
      <c r="G3" t="s">
        <v>39</v>
      </c>
      <c r="H3">
        <v>34</v>
      </c>
      <c r="I3">
        <v>65</v>
      </c>
      <c r="J3">
        <v>55</v>
      </c>
      <c r="K3">
        <v>33</v>
      </c>
      <c r="L3">
        <v>42</v>
      </c>
      <c r="M3">
        <v>54</v>
      </c>
      <c r="N3">
        <v>21</v>
      </c>
      <c r="O3">
        <v>44</v>
      </c>
      <c r="P3">
        <v>61</v>
      </c>
      <c r="Q3">
        <v>38</v>
      </c>
      <c r="R3">
        <v>75</v>
      </c>
      <c r="S3">
        <v>61</v>
      </c>
      <c r="T3">
        <v>51</v>
      </c>
      <c r="U3">
        <v>32</v>
      </c>
      <c r="V3">
        <v>47</v>
      </c>
    </row>
    <row r="4" spans="2:22" x14ac:dyDescent="0.3">
      <c r="B4">
        <v>19</v>
      </c>
      <c r="C4">
        <v>34</v>
      </c>
      <c r="D4">
        <v>55</v>
      </c>
    </row>
    <row r="5" spans="2:22" x14ac:dyDescent="0.3">
      <c r="B5">
        <v>20</v>
      </c>
      <c r="C5">
        <v>6</v>
      </c>
      <c r="D5">
        <v>33</v>
      </c>
    </row>
    <row r="6" spans="2:22" x14ac:dyDescent="0.3">
      <c r="B6">
        <v>56</v>
      </c>
      <c r="C6">
        <v>18</v>
      </c>
      <c r="D6">
        <v>42</v>
      </c>
    </row>
    <row r="7" spans="2:22" x14ac:dyDescent="0.3">
      <c r="B7">
        <v>35</v>
      </c>
      <c r="C7">
        <v>63</v>
      </c>
      <c r="D7">
        <v>54</v>
      </c>
    </row>
    <row r="8" spans="2:22" x14ac:dyDescent="0.3">
      <c r="B8">
        <v>23</v>
      </c>
      <c r="C8">
        <v>9</v>
      </c>
      <c r="D8">
        <v>21</v>
      </c>
    </row>
    <row r="9" spans="2:22" x14ac:dyDescent="0.3">
      <c r="B9">
        <v>37</v>
      </c>
      <c r="C9">
        <v>54</v>
      </c>
      <c r="D9">
        <v>44</v>
      </c>
    </row>
    <row r="10" spans="2:22" x14ac:dyDescent="0.3">
      <c r="B10">
        <v>4</v>
      </c>
      <c r="C10">
        <v>28</v>
      </c>
      <c r="D10">
        <v>61</v>
      </c>
    </row>
    <row r="11" spans="2:22" x14ac:dyDescent="0.3">
      <c r="B11">
        <v>30</v>
      </c>
      <c r="C11">
        <v>71</v>
      </c>
      <c r="D11">
        <v>38</v>
      </c>
    </row>
    <row r="12" spans="2:22" x14ac:dyDescent="0.3">
      <c r="B12">
        <v>4</v>
      </c>
      <c r="C12">
        <v>60</v>
      </c>
      <c r="D12">
        <v>75</v>
      </c>
    </row>
    <row r="13" spans="2:22" x14ac:dyDescent="0.3">
      <c r="B13">
        <v>42</v>
      </c>
      <c r="C13">
        <v>54</v>
      </c>
      <c r="D13">
        <v>61</v>
      </c>
    </row>
    <row r="14" spans="2:22" x14ac:dyDescent="0.3">
      <c r="B14">
        <v>34</v>
      </c>
      <c r="C14">
        <v>51</v>
      </c>
      <c r="D14">
        <v>51</v>
      </c>
    </row>
    <row r="15" spans="2:22" x14ac:dyDescent="0.3">
      <c r="B15">
        <v>19</v>
      </c>
      <c r="C15">
        <v>25</v>
      </c>
      <c r="D15">
        <v>32</v>
      </c>
    </row>
    <row r="16" spans="2:22" x14ac:dyDescent="0.3">
      <c r="B16">
        <v>49</v>
      </c>
      <c r="C16">
        <v>49</v>
      </c>
      <c r="D16">
        <v>47</v>
      </c>
    </row>
    <row r="17" spans="1:8" x14ac:dyDescent="0.3">
      <c r="A17" t="s">
        <v>31</v>
      </c>
      <c r="B17" s="1">
        <f>AVERAGE(B2:B16)</f>
        <v>28.866666666666667</v>
      </c>
      <c r="C17" s="1">
        <f>AVERAGE(C2:C16)</f>
        <v>39.93333333333333</v>
      </c>
      <c r="D17" s="1">
        <f>AVERAGE(D2:D16)</f>
        <v>47.533333333333331</v>
      </c>
      <c r="E17" s="1">
        <f>AVERAGE(B2:D16)</f>
        <v>38.777777777777779</v>
      </c>
      <c r="F17" s="1"/>
      <c r="G17" s="1"/>
      <c r="H17" s="1"/>
    </row>
    <row r="18" spans="1:8" x14ac:dyDescent="0.3">
      <c r="A18" t="s">
        <v>32</v>
      </c>
      <c r="B18" s="1">
        <f>STDEV(B2:B16)</f>
        <v>14.686566586348157</v>
      </c>
      <c r="C18" s="1">
        <f>STDEV(C2:C16)</f>
        <v>20.133364869101761</v>
      </c>
      <c r="D18" s="1">
        <f>STDEV(D2:D16)</f>
        <v>14.65248231854377</v>
      </c>
      <c r="E18" s="1">
        <f>STDEV(B2:D16)</f>
        <v>18.05533022392417</v>
      </c>
      <c r="F18" s="1"/>
      <c r="G18" s="1"/>
      <c r="H18" s="1"/>
    </row>
    <row r="19" spans="1:8" x14ac:dyDescent="0.3">
      <c r="A19" t="s">
        <v>33</v>
      </c>
      <c r="B19" s="1">
        <f>VAR(B2:B16)</f>
        <v>215.69523809523812</v>
      </c>
      <c r="C19" s="1">
        <f>VAR(C2:C16)</f>
        <v>405.352380952381</v>
      </c>
      <c r="D19" s="1">
        <f>VAR(D2:D16)</f>
        <v>214.69523809523784</v>
      </c>
      <c r="E19" s="1">
        <f>VAR(B2:D16)</f>
        <v>325.99494949494959</v>
      </c>
      <c r="F19" s="1"/>
      <c r="G19" s="1"/>
      <c r="H19" s="1"/>
    </row>
    <row r="20" spans="1:8" x14ac:dyDescent="0.3">
      <c r="A20" t="s">
        <v>34</v>
      </c>
      <c r="B20" s="1">
        <f>COUNT(B2:B16)</f>
        <v>15</v>
      </c>
      <c r="C20" s="1">
        <f>COUNT(C2:C16)</f>
        <v>15</v>
      </c>
      <c r="D20" s="1">
        <f>COUNT(D2:D16)</f>
        <v>15</v>
      </c>
      <c r="E20" s="1">
        <f>COUNT(B2:D16)</f>
        <v>45</v>
      </c>
      <c r="F20" s="1"/>
      <c r="G20" s="1"/>
      <c r="H20" s="1"/>
    </row>
    <row r="21" spans="1:8" x14ac:dyDescent="0.3">
      <c r="A21" t="s">
        <v>35</v>
      </c>
      <c r="B21" s="1">
        <f>B20-1</f>
        <v>14</v>
      </c>
      <c r="C21" s="1">
        <f>C20-1</f>
        <v>14</v>
      </c>
      <c r="D21" s="1">
        <f>D20-1</f>
        <v>14</v>
      </c>
      <c r="E21" s="1">
        <f>E20-1</f>
        <v>44</v>
      </c>
      <c r="F21" s="1">
        <f>SUM(B21:D21)</f>
        <v>42</v>
      </c>
      <c r="G21" s="1"/>
      <c r="H21" s="1"/>
    </row>
    <row r="22" spans="1:8" x14ac:dyDescent="0.3">
      <c r="A22" t="s">
        <v>36</v>
      </c>
      <c r="B22" s="1">
        <f>B19*B21</f>
        <v>3019.7333333333336</v>
      </c>
      <c r="C22" s="1">
        <f>C19*C21</f>
        <v>5674.9333333333343</v>
      </c>
      <c r="D22" s="1">
        <f>D19*D21</f>
        <v>3005.7333333333299</v>
      </c>
      <c r="E22" s="1">
        <f>E19*E21</f>
        <v>14343.777777777783</v>
      </c>
      <c r="F22" s="1">
        <f>SUM(B22:D22)/F21</f>
        <v>278.58095238095234</v>
      </c>
      <c r="G22" s="1"/>
      <c r="H22" s="1"/>
    </row>
    <row r="23" spans="1:8" x14ac:dyDescent="0.3">
      <c r="B23" s="1"/>
      <c r="C23" s="1"/>
      <c r="D23" s="1"/>
      <c r="E23" s="1">
        <f>E22-(SUM(B22:D22))</f>
        <v>2643.377777777785</v>
      </c>
      <c r="F23" s="1">
        <v>2</v>
      </c>
      <c r="G23" s="1">
        <f>E23/F23</f>
        <v>1321.6888888888925</v>
      </c>
      <c r="H23" s="1"/>
    </row>
    <row r="24" spans="1:8" x14ac:dyDescent="0.3">
      <c r="B24" s="1">
        <f>B20*(B17-$E$17)^2</f>
        <v>1473.4518518518519</v>
      </c>
      <c r="C24" s="1">
        <f>C20*(C17-$E$17)^2</f>
        <v>20.029629629629486</v>
      </c>
      <c r="D24" s="1">
        <f>D20*(D17-$E$17)^2</f>
        <v>1149.8962962962958</v>
      </c>
      <c r="E24" s="1">
        <f>SUM(B24:D24)</f>
        <v>2643.3777777777768</v>
      </c>
      <c r="F24" s="1"/>
      <c r="G24" s="1"/>
      <c r="H24" s="1"/>
    </row>
    <row r="25" spans="1:8" x14ac:dyDescent="0.3">
      <c r="B25" s="1"/>
      <c r="C25" s="1"/>
      <c r="D25" s="1"/>
      <c r="E25" s="1"/>
      <c r="F25" s="1">
        <f>G23/F22</f>
        <v>4.7443620161134232</v>
      </c>
      <c r="G25" s="1"/>
      <c r="H25" s="1"/>
    </row>
    <row r="26" spans="1:8" x14ac:dyDescent="0.3">
      <c r="B26" s="1"/>
      <c r="C26" s="1"/>
      <c r="D26" s="1"/>
      <c r="E26" s="1"/>
      <c r="F26" s="1"/>
      <c r="G26" s="1"/>
      <c r="H26" s="1"/>
    </row>
    <row r="27" spans="1:8" x14ac:dyDescent="0.3">
      <c r="B27" s="1"/>
      <c r="C27" s="1"/>
      <c r="D27" s="1"/>
      <c r="E27" s="1"/>
      <c r="F27" s="1"/>
      <c r="G27" s="1"/>
      <c r="H27" s="1"/>
    </row>
    <row r="28" spans="1:8" x14ac:dyDescent="0.3">
      <c r="B28" s="1"/>
      <c r="C28" s="1"/>
      <c r="D28" s="1"/>
      <c r="E28" s="1"/>
      <c r="F28" s="1"/>
      <c r="G28" s="1"/>
      <c r="H28" s="1"/>
    </row>
    <row r="29" spans="1:8" x14ac:dyDescent="0.3">
      <c r="B29" s="1"/>
      <c r="C29" s="1"/>
      <c r="D29" s="1"/>
      <c r="E29" s="1"/>
      <c r="F29" s="1"/>
      <c r="G29" s="1"/>
      <c r="H29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anova_eg01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Hyo</dc:creator>
  <cp:lastModifiedBy>Hyo</cp:lastModifiedBy>
  <dcterms:created xsi:type="dcterms:W3CDTF">2017-04-13T23:55:49Z</dcterms:created>
  <dcterms:modified xsi:type="dcterms:W3CDTF">2017-04-14T02:58:16Z</dcterms:modified>
</cp:coreProperties>
</file>